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5440" windowHeight="15990" tabRatio="897" activeTab="4"/>
  </bookViews>
  <sheets>
    <sheet name="naslovna stran" sheetId="114" r:id="rId1"/>
    <sheet name="rekapitulacija" sheetId="84" r:id="rId2"/>
    <sheet name="cesta III 6,140-7,800" sheetId="92" r:id="rId3"/>
    <sheet name="priključki III 6,140-7,800" sheetId="94" r:id="rId4"/>
    <sheet name="cesta IV 7,800-8,500" sheetId="97" r:id="rId5"/>
    <sheet name="priključki IV 7,800-8,500" sheetId="99" r:id="rId6"/>
    <sheet name="Kmetov potok" sheetId="104" r:id="rId7"/>
    <sheet name="prepusti" sheetId="107" r:id="rId8"/>
    <sheet name="objekti-OZ-PO" sheetId="105" r:id="rId9"/>
    <sheet name="rekapit vseh objektov" sheetId="106" r:id="rId10"/>
    <sheet name="javni vodovod" sheetId="108" r:id="rId11"/>
    <sheet name="TK3-ogrož" sheetId="109" r:id="rId12"/>
    <sheet name="TK4-ogrož" sheetId="111" r:id="rId13"/>
    <sheet name="rekapitulacija TK" sheetId="113" r:id="rId14"/>
  </sheets>
  <externalReferences>
    <externalReference r:id="rId15"/>
  </externalReferences>
  <definedNames>
    <definedName name="_xlnm.Print_Area" localSheetId="2">'cesta III 6,140-7,800'!$A$1:$G$224</definedName>
    <definedName name="_xlnm.Print_Area" localSheetId="4">'cesta IV 7,800-8,500'!$A$1:$G$160</definedName>
    <definedName name="_xlnm.Print_Area" localSheetId="3">'priključki III 6,140-7,800'!$A$1:$G$42</definedName>
    <definedName name="_xlnm.Print_Area" localSheetId="5">'priključki IV 7,800-8,500'!$A$1:$G$37</definedName>
    <definedName name="su_montdela">'javni vodovod'!$H$105</definedName>
    <definedName name="SU_NABAVAMAT">'javni vodovod'!$H$115</definedName>
    <definedName name="su_PREDDELA">'javni vodovod'!$H$70</definedName>
    <definedName name="SU_ZEMDELA">'javni vodovod'!$H$92</definedName>
    <definedName name="_xlnm.Print_Titles" localSheetId="2">'cesta III 6,140-7,800'!$1:$1</definedName>
    <definedName name="_xlnm.Print_Titles" localSheetId="4">'cesta IV 7,800-8,500'!$1:$1</definedName>
    <definedName name="_xlnm.Print_Titles" localSheetId="3">'priključki III 6,140-7,800'!$1:$1</definedName>
    <definedName name="_xlnm.Print_Titles" localSheetId="5">'priključki IV 7,800-8,500'!$1:$1</definedName>
  </definedNames>
  <calcPr calcId="125725"/>
</workbook>
</file>

<file path=xl/calcChain.xml><?xml version="1.0" encoding="utf-8"?>
<calcChain xmlns="http://schemas.openxmlformats.org/spreadsheetml/2006/main">
  <c r="I118" i="107"/>
  <c r="I116"/>
  <c r="I114"/>
  <c r="F46" i="111" l="1"/>
  <c r="F17"/>
  <c r="F43"/>
  <c r="F44"/>
  <c r="F22"/>
  <c r="F21"/>
  <c r="F20"/>
  <c r="F19"/>
  <c r="F18"/>
  <c r="F33"/>
  <c r="F34"/>
  <c r="F45" i="109" l="1"/>
  <c r="F44"/>
  <c r="F36"/>
  <c r="F35"/>
  <c r="F24"/>
  <c r="H100" i="108"/>
  <c r="M90" i="107"/>
  <c r="M91"/>
  <c r="M93"/>
  <c r="T114" i="105"/>
  <c r="T113"/>
  <c r="T112"/>
  <c r="T111"/>
  <c r="AA102"/>
  <c r="AA45"/>
  <c r="AA44"/>
  <c r="AH164"/>
  <c r="AH163"/>
  <c r="AH17"/>
  <c r="AH45"/>
  <c r="AH73"/>
  <c r="AH110"/>
  <c r="T162"/>
  <c r="T160"/>
  <c r="T161"/>
  <c r="M163"/>
  <c r="M162"/>
  <c r="M161"/>
  <c r="M160"/>
  <c r="M91"/>
  <c r="M89"/>
  <c r="M87"/>
  <c r="M88"/>
  <c r="M84"/>
  <c r="M83"/>
  <c r="M80"/>
  <c r="M64"/>
  <c r="M8"/>
  <c r="M9"/>
  <c r="F162"/>
  <c r="F161"/>
  <c r="F160"/>
  <c r="AH138"/>
  <c r="AH137"/>
  <c r="AA140"/>
  <c r="AA139"/>
  <c r="AA138"/>
  <c r="AA137"/>
  <c r="M138"/>
  <c r="M137"/>
  <c r="F138"/>
  <c r="F137"/>
  <c r="F129"/>
  <c r="M48" i="107"/>
  <c r="M82"/>
  <c r="M81"/>
  <c r="F90"/>
  <c r="F91"/>
  <c r="F93"/>
  <c r="F82"/>
  <c r="F81"/>
  <c r="F69"/>
  <c r="F47"/>
  <c r="F46"/>
  <c r="F17"/>
  <c r="F29"/>
  <c r="F23"/>
  <c r="F16"/>
  <c r="F13"/>
  <c r="G127" i="97"/>
  <c r="G126"/>
  <c r="G121"/>
  <c r="G120"/>
  <c r="G119"/>
  <c r="G118"/>
  <c r="G89"/>
  <c r="G31"/>
  <c r="G30"/>
  <c r="G49" i="92"/>
  <c r="F18" i="109" l="1"/>
  <c r="F17"/>
  <c r="F15"/>
  <c r="F14"/>
  <c r="F12"/>
  <c r="F10"/>
  <c r="F9"/>
  <c r="H103" i="108"/>
  <c r="H102"/>
  <c r="T64" i="105"/>
  <c r="T65" s="1"/>
  <c r="G23" i="104"/>
  <c r="G133" i="97"/>
  <c r="G42" i="92" l="1"/>
  <c r="G6" l="1"/>
  <c r="M13" i="107" l="1"/>
  <c r="M16"/>
  <c r="M23"/>
  <c r="M26"/>
  <c r="M44"/>
  <c r="M63"/>
  <c r="M69"/>
  <c r="M75" s="1"/>
  <c r="M74"/>
  <c r="F63"/>
  <c r="F74"/>
  <c r="G27" i="104" l="1"/>
  <c r="G26"/>
  <c r="G199" i="92"/>
  <c r="G197"/>
  <c r="G195"/>
  <c r="G193"/>
  <c r="G4" i="94"/>
  <c r="G5"/>
  <c r="G6"/>
  <c r="G7"/>
  <c r="G21"/>
  <c r="G19"/>
  <c r="G18"/>
  <c r="G16"/>
  <c r="G15"/>
  <c r="G14"/>
  <c r="G13"/>
  <c r="G31"/>
  <c r="G30"/>
  <c r="G26"/>
  <c r="G27"/>
  <c r="G28"/>
  <c r="G29"/>
  <c r="G35"/>
  <c r="G36"/>
  <c r="G37"/>
  <c r="G38"/>
  <c r="G39"/>
  <c r="G40"/>
  <c r="G50" i="92"/>
  <c r="G29" i="97"/>
  <c r="G27"/>
  <c r="G48" i="92"/>
  <c r="G46"/>
  <c r="AA31" i="105"/>
  <c r="AA30"/>
  <c r="AA24"/>
  <c r="AA23"/>
  <c r="AA22"/>
  <c r="AA16"/>
  <c r="AA15"/>
  <c r="AA12"/>
  <c r="AA13" s="1"/>
  <c r="AA9"/>
  <c r="AA8"/>
  <c r="M39"/>
  <c r="M38"/>
  <c r="M37"/>
  <c r="M40"/>
  <c r="M43"/>
  <c r="M26"/>
  <c r="M27" s="1"/>
  <c r="M23"/>
  <c r="M22"/>
  <c r="M15"/>
  <c r="M34"/>
  <c r="M35" s="1"/>
  <c r="M31"/>
  <c r="M30"/>
  <c r="M29"/>
  <c r="M32" s="1"/>
  <c r="M12"/>
  <c r="T140"/>
  <c r="T139"/>
  <c r="T138"/>
  <c r="T137"/>
  <c r="T99"/>
  <c r="T98"/>
  <c r="T97"/>
  <c r="T96"/>
  <c r="T95"/>
  <c r="T74"/>
  <c r="T73"/>
  <c r="T72"/>
  <c r="T69"/>
  <c r="T68"/>
  <c r="T43"/>
  <c r="T42"/>
  <c r="T39"/>
  <c r="T35"/>
  <c r="T32"/>
  <c r="T30"/>
  <c r="T24"/>
  <c r="T23"/>
  <c r="T22"/>
  <c r="T16"/>
  <c r="T15"/>
  <c r="T12"/>
  <c r="T9"/>
  <c r="T8"/>
  <c r="AA32" l="1"/>
  <c r="AA25"/>
  <c r="AA17"/>
  <c r="M24"/>
  <c r="G42" i="94"/>
  <c r="G22"/>
  <c r="G9"/>
  <c r="G32"/>
  <c r="F23" i="109"/>
  <c r="F22"/>
  <c r="F21"/>
  <c r="F20"/>
  <c r="F19"/>
  <c r="H75" i="108"/>
  <c r="H67"/>
  <c r="C6" i="113"/>
  <c r="C5"/>
  <c r="F36" i="111"/>
  <c r="F29"/>
  <c r="D27"/>
  <c r="D28" s="1"/>
  <c r="F28" s="1"/>
  <c r="F30" s="1"/>
  <c r="F26"/>
  <c r="F16"/>
  <c r="F14"/>
  <c r="F12"/>
  <c r="F10"/>
  <c r="F9"/>
  <c r="F37" i="109"/>
  <c r="F38"/>
  <c r="F46" s="1"/>
  <c r="F31"/>
  <c r="D29"/>
  <c r="F29" s="1"/>
  <c r="F28"/>
  <c r="F23" i="111" l="1"/>
  <c r="F42" s="1"/>
  <c r="F25" i="109"/>
  <c r="F27" i="111"/>
  <c r="D30" i="109"/>
  <c r="F30" s="1"/>
  <c r="F32" s="1"/>
  <c r="F48" l="1"/>
  <c r="E5" i="113" s="1"/>
  <c r="F47" i="111" l="1"/>
  <c r="F48" s="1"/>
  <c r="E6" i="113"/>
  <c r="E8" s="1"/>
  <c r="F49" i="109"/>
  <c r="F50" s="1"/>
  <c r="H113" i="108"/>
  <c r="H112"/>
  <c r="H109"/>
  <c r="H108"/>
  <c r="H101"/>
  <c r="H99"/>
  <c r="H98"/>
  <c r="H97"/>
  <c r="H96"/>
  <c r="H95"/>
  <c r="H90"/>
  <c r="H89"/>
  <c r="H88"/>
  <c r="H87"/>
  <c r="H86"/>
  <c r="H85"/>
  <c r="H84"/>
  <c r="H83"/>
  <c r="H82"/>
  <c r="H81"/>
  <c r="H80"/>
  <c r="H79"/>
  <c r="H78"/>
  <c r="H77"/>
  <c r="H76"/>
  <c r="H74"/>
  <c r="H66"/>
  <c r="H65"/>
  <c r="H64"/>
  <c r="H63"/>
  <c r="H62"/>
  <c r="H61"/>
  <c r="H60"/>
  <c r="M80" i="107"/>
  <c r="F80"/>
  <c r="M79"/>
  <c r="F79"/>
  <c r="M73"/>
  <c r="F73"/>
  <c r="M72"/>
  <c r="F72"/>
  <c r="M71"/>
  <c r="F71"/>
  <c r="M68"/>
  <c r="F68"/>
  <c r="M67"/>
  <c r="F67"/>
  <c r="M66"/>
  <c r="F66"/>
  <c r="M65"/>
  <c r="F65"/>
  <c r="M62"/>
  <c r="F62"/>
  <c r="M61"/>
  <c r="F61"/>
  <c r="M60"/>
  <c r="F60"/>
  <c r="M59"/>
  <c r="F59"/>
  <c r="M56"/>
  <c r="F56"/>
  <c r="M55"/>
  <c r="F55"/>
  <c r="M54"/>
  <c r="F54"/>
  <c r="M53"/>
  <c r="F53"/>
  <c r="M47"/>
  <c r="M46"/>
  <c r="M43"/>
  <c r="F43"/>
  <c r="M42"/>
  <c r="F42"/>
  <c r="M35"/>
  <c r="M36" s="1"/>
  <c r="F35"/>
  <c r="F36" s="1"/>
  <c r="M32"/>
  <c r="F32"/>
  <c r="M31"/>
  <c r="F31"/>
  <c r="M28"/>
  <c r="M29" s="1"/>
  <c r="F28"/>
  <c r="M25"/>
  <c r="F25"/>
  <c r="F26" s="1"/>
  <c r="M22"/>
  <c r="F22"/>
  <c r="M21"/>
  <c r="F21"/>
  <c r="M15"/>
  <c r="F15"/>
  <c r="M12"/>
  <c r="F12"/>
  <c r="M8"/>
  <c r="F8"/>
  <c r="M7"/>
  <c r="M9" s="1"/>
  <c r="M17" s="1"/>
  <c r="F7"/>
  <c r="H104" i="108" l="1"/>
  <c r="H49" s="1"/>
  <c r="H114"/>
  <c r="H50" s="1"/>
  <c r="H69"/>
  <c r="H47" s="1"/>
  <c r="M57" i="107"/>
  <c r="F48"/>
  <c r="F33"/>
  <c r="F37" s="1"/>
  <c r="M33"/>
  <c r="M37" s="1"/>
  <c r="M49"/>
  <c r="M92" s="1"/>
  <c r="F83"/>
  <c r="M83"/>
  <c r="H91" i="108"/>
  <c r="H48" s="1"/>
  <c r="F9" i="107"/>
  <c r="F44"/>
  <c r="F57"/>
  <c r="G16" i="84"/>
  <c r="E9" i="113"/>
  <c r="E10" s="1"/>
  <c r="F84" i="107" l="1"/>
  <c r="F94" s="1"/>
  <c r="M84"/>
  <c r="M94" s="1"/>
  <c r="M95" s="1"/>
  <c r="G15" i="106" s="1"/>
  <c r="F49" i="107"/>
  <c r="F92" s="1"/>
  <c r="H52" i="108"/>
  <c r="F75" i="107"/>
  <c r="F95" l="1"/>
  <c r="G14" i="106" s="1"/>
  <c r="G16" s="1"/>
  <c r="G14" i="84" s="1"/>
  <c r="G15"/>
  <c r="H37" i="108"/>
  <c r="H38" s="1"/>
  <c r="H39" s="1"/>
  <c r="M97" i="107"/>
  <c r="M98" s="1"/>
  <c r="AH108" i="105"/>
  <c r="AH105"/>
  <c r="AH104"/>
  <c r="AH103"/>
  <c r="AH100"/>
  <c r="AH99"/>
  <c r="AH96"/>
  <c r="AH97" s="1"/>
  <c r="AH93"/>
  <c r="AH92"/>
  <c r="AH91"/>
  <c r="AH90"/>
  <c r="AH87"/>
  <c r="AH86"/>
  <c r="AH85"/>
  <c r="AH82"/>
  <c r="AH81"/>
  <c r="AH80"/>
  <c r="AH71"/>
  <c r="AH72" s="1"/>
  <c r="AH68"/>
  <c r="AH67"/>
  <c r="AH64"/>
  <c r="AH65" s="1"/>
  <c r="AH43"/>
  <c r="AH42"/>
  <c r="AH39"/>
  <c r="AH38"/>
  <c r="AH37"/>
  <c r="AH36"/>
  <c r="AH33"/>
  <c r="AH34" s="1"/>
  <c r="AH30"/>
  <c r="AH26"/>
  <c r="AH27" s="1"/>
  <c r="AH23"/>
  <c r="AH22"/>
  <c r="AH15"/>
  <c r="AH16" s="1"/>
  <c r="AH12"/>
  <c r="AH13" s="1"/>
  <c r="AH9"/>
  <c r="AH8"/>
  <c r="AA83"/>
  <c r="AA82"/>
  <c r="AA67"/>
  <c r="AA64"/>
  <c r="AA65" s="1"/>
  <c r="AA58"/>
  <c r="AA59" s="1"/>
  <c r="AA48"/>
  <c r="AA49" s="1"/>
  <c r="AA41"/>
  <c r="AA38"/>
  <c r="AA37"/>
  <c r="AA34"/>
  <c r="AA35" s="1"/>
  <c r="AA27"/>
  <c r="AA28" s="1"/>
  <c r="AA129"/>
  <c r="AA113"/>
  <c r="AA112"/>
  <c r="AA111"/>
  <c r="AA110"/>
  <c r="AA122"/>
  <c r="AA121"/>
  <c r="AA120"/>
  <c r="AA119"/>
  <c r="AA118"/>
  <c r="AA117"/>
  <c r="AA107"/>
  <c r="AA106"/>
  <c r="AA105"/>
  <c r="AA98"/>
  <c r="AA97"/>
  <c r="AA96"/>
  <c r="AA95"/>
  <c r="AA91"/>
  <c r="AA89"/>
  <c r="AA88"/>
  <c r="AA85"/>
  <c r="AA70"/>
  <c r="AA71" s="1"/>
  <c r="T108"/>
  <c r="T107"/>
  <c r="T123"/>
  <c r="T122"/>
  <c r="T121"/>
  <c r="T120"/>
  <c r="T119"/>
  <c r="T118"/>
  <c r="T91"/>
  <c r="T90"/>
  <c r="T89"/>
  <c r="T88"/>
  <c r="T87"/>
  <c r="T84"/>
  <c r="T83"/>
  <c r="T82"/>
  <c r="T80"/>
  <c r="T75"/>
  <c r="T67"/>
  <c r="T70" s="1"/>
  <c r="G53" i="104"/>
  <c r="G50"/>
  <c r="G49"/>
  <c r="G48"/>
  <c r="G47"/>
  <c r="G43"/>
  <c r="G42"/>
  <c r="G41"/>
  <c r="G36"/>
  <c r="G35"/>
  <c r="G34"/>
  <c r="G32"/>
  <c r="G28"/>
  <c r="G25"/>
  <c r="G24"/>
  <c r="F107" i="105"/>
  <c r="F106"/>
  <c r="F105"/>
  <c r="F104"/>
  <c r="F103"/>
  <c r="F102"/>
  <c r="F99"/>
  <c r="F98"/>
  <c r="F95"/>
  <c r="F94"/>
  <c r="F91"/>
  <c r="F90"/>
  <c r="F89"/>
  <c r="F86"/>
  <c r="F85"/>
  <c r="F87" s="1"/>
  <c r="F82"/>
  <c r="F81"/>
  <c r="F80"/>
  <c r="F70"/>
  <c r="F71" s="1"/>
  <c r="F67"/>
  <c r="F68" s="1"/>
  <c r="F38"/>
  <c r="F37"/>
  <c r="F33"/>
  <c r="F32"/>
  <c r="F26"/>
  <c r="F27" s="1"/>
  <c r="F23"/>
  <c r="F22"/>
  <c r="F15"/>
  <c r="F16" s="1"/>
  <c r="F12"/>
  <c r="F13" s="1"/>
  <c r="F9"/>
  <c r="F8"/>
  <c r="AH136"/>
  <c r="AA136"/>
  <c r="T136"/>
  <c r="M136"/>
  <c r="F136"/>
  <c r="AH135"/>
  <c r="AA135"/>
  <c r="T135"/>
  <c r="M135"/>
  <c r="F135"/>
  <c r="AA130"/>
  <c r="AA131" s="1"/>
  <c r="AA165" s="1"/>
  <c r="F130"/>
  <c r="T115"/>
  <c r="X114"/>
  <c r="AA114" s="1"/>
  <c r="AA115" s="1"/>
  <c r="AH109"/>
  <c r="Q106"/>
  <c r="T106" s="1"/>
  <c r="Q105"/>
  <c r="T105" s="1"/>
  <c r="X102"/>
  <c r="AA103" s="1"/>
  <c r="T102"/>
  <c r="T103" s="1"/>
  <c r="X99"/>
  <c r="AA99" s="1"/>
  <c r="Q94"/>
  <c r="X92"/>
  <c r="AA92" s="1"/>
  <c r="AA93" s="1"/>
  <c r="M90"/>
  <c r="X84"/>
  <c r="AA84" s="1"/>
  <c r="X81"/>
  <c r="AA81" s="1"/>
  <c r="Q81"/>
  <c r="T81" s="1"/>
  <c r="X80"/>
  <c r="M81"/>
  <c r="AA68"/>
  <c r="T76"/>
  <c r="AA60"/>
  <c r="AA162" s="1"/>
  <c r="X52"/>
  <c r="AA52" s="1"/>
  <c r="X51"/>
  <c r="AA51" s="1"/>
  <c r="T50"/>
  <c r="T49"/>
  <c r="T51" s="1"/>
  <c r="T46"/>
  <c r="T47" s="1"/>
  <c r="AA46"/>
  <c r="M44"/>
  <c r="X40"/>
  <c r="AA40" s="1"/>
  <c r="X39"/>
  <c r="AA39" s="1"/>
  <c r="Q38"/>
  <c r="T38" s="1"/>
  <c r="T36"/>
  <c r="C34"/>
  <c r="F34" s="1"/>
  <c r="Q31"/>
  <c r="T31" s="1"/>
  <c r="AE29"/>
  <c r="AH29" s="1"/>
  <c r="AH31" s="1"/>
  <c r="C29"/>
  <c r="F29" s="1"/>
  <c r="F30" s="1"/>
  <c r="Q27"/>
  <c r="T27" s="1"/>
  <c r="T28" s="1"/>
  <c r="T25"/>
  <c r="M16"/>
  <c r="T13"/>
  <c r="M13"/>
  <c r="M10"/>
  <c r="AA10"/>
  <c r="AA18" s="1"/>
  <c r="T10"/>
  <c r="G44" i="104" l="1"/>
  <c r="F97" i="107"/>
  <c r="F98" s="1"/>
  <c r="AH44" i="105"/>
  <c r="M65"/>
  <c r="M66" s="1"/>
  <c r="M85"/>
  <c r="F96"/>
  <c r="F83"/>
  <c r="AH106"/>
  <c r="AH101"/>
  <c r="AH94"/>
  <c r="AH88"/>
  <c r="AH83"/>
  <c r="AH69"/>
  <c r="AH40"/>
  <c r="AH24"/>
  <c r="AH10"/>
  <c r="AA53"/>
  <c r="AA42"/>
  <c r="AA54" s="1"/>
  <c r="AA161" s="1"/>
  <c r="AA100"/>
  <c r="AA108"/>
  <c r="AA123"/>
  <c r="F108"/>
  <c r="F92"/>
  <c r="F24"/>
  <c r="F10"/>
  <c r="F17" s="1"/>
  <c r="F139"/>
  <c r="F140" s="1"/>
  <c r="F165" s="1"/>
  <c r="F100"/>
  <c r="F35"/>
  <c r="T124"/>
  <c r="F131"/>
  <c r="F164" s="1"/>
  <c r="T94"/>
  <c r="T100" s="1"/>
  <c r="M17"/>
  <c r="M139"/>
  <c r="M140" s="1"/>
  <c r="M164" s="1"/>
  <c r="M165" s="1"/>
  <c r="T141"/>
  <c r="T142" s="1"/>
  <c r="T164" s="1"/>
  <c r="F39"/>
  <c r="AA80"/>
  <c r="AA86" s="1"/>
  <c r="M41"/>
  <c r="M45" s="1"/>
  <c r="T44"/>
  <c r="AH139"/>
  <c r="AH140" s="1"/>
  <c r="AH165" s="1"/>
  <c r="T33"/>
  <c r="T109"/>
  <c r="T40"/>
  <c r="T52" s="1"/>
  <c r="AA141"/>
  <c r="AA142" s="1"/>
  <c r="AA166" s="1"/>
  <c r="AH160"/>
  <c r="AA160"/>
  <c r="T116"/>
  <c r="T85"/>
  <c r="T92"/>
  <c r="T17"/>
  <c r="T18" s="1"/>
  <c r="F72"/>
  <c r="AA72"/>
  <c r="AA163" s="1"/>
  <c r="F109"/>
  <c r="F163" s="1"/>
  <c r="AH161" l="1"/>
  <c r="AA124"/>
  <c r="AA164" s="1"/>
  <c r="T125"/>
  <c r="T163" s="1"/>
  <c r="F40"/>
  <c r="F166" s="1"/>
  <c r="F169" s="1"/>
  <c r="M169"/>
  <c r="AH166" l="1"/>
  <c r="AH169" s="1"/>
  <c r="G9" i="106" s="1"/>
  <c r="T165" i="105"/>
  <c r="T169" s="1"/>
  <c r="G7" i="106" s="1"/>
  <c r="AA167" i="105"/>
  <c r="G6" i="106"/>
  <c r="M170" i="105"/>
  <c r="M171" s="1"/>
  <c r="AH170" l="1"/>
  <c r="AH171" s="1"/>
  <c r="T170"/>
  <c r="T171" s="1"/>
  <c r="AA169"/>
  <c r="W176" s="1"/>
  <c r="F170"/>
  <c r="F171" s="1"/>
  <c r="G5" i="106"/>
  <c r="AA170" i="105" l="1"/>
  <c r="AA171" s="1"/>
  <c r="G8" i="106"/>
  <c r="G11" s="1"/>
  <c r="G207" i="92"/>
  <c r="G205"/>
  <c r="G203"/>
  <c r="G201"/>
  <c r="G187"/>
  <c r="G185"/>
  <c r="G183"/>
  <c r="G181"/>
  <c r="G179"/>
  <c r="G177"/>
  <c r="G175"/>
  <c r="G173"/>
  <c r="G171"/>
  <c r="G169"/>
  <c r="G167"/>
  <c r="G165"/>
  <c r="G163"/>
  <c r="G161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5"/>
  <c r="G103"/>
  <c r="G101"/>
  <c r="G99"/>
  <c r="G97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44"/>
  <c r="G40"/>
  <c r="G38"/>
  <c r="G36"/>
  <c r="G34"/>
  <c r="G32"/>
  <c r="G30"/>
  <c r="G28"/>
  <c r="G26"/>
  <c r="G24"/>
  <c r="G22"/>
  <c r="G20"/>
  <c r="G18"/>
  <c r="G16"/>
  <c r="G14"/>
  <c r="G12"/>
  <c r="G10"/>
  <c r="G8"/>
  <c r="G135" i="97"/>
  <c r="G134"/>
  <c r="G125"/>
  <c r="G123"/>
  <c r="G112"/>
  <c r="G111"/>
  <c r="G110"/>
  <c r="G109"/>
  <c r="G108"/>
  <c r="G107"/>
  <c r="G106"/>
  <c r="G105"/>
  <c r="G104"/>
  <c r="G103"/>
  <c r="G102"/>
  <c r="G101"/>
  <c r="G100"/>
  <c r="G99"/>
  <c r="G98"/>
  <c r="G93"/>
  <c r="G92"/>
  <c r="G91"/>
  <c r="G90"/>
  <c r="G88"/>
  <c r="G87"/>
  <c r="G86"/>
  <c r="G85"/>
  <c r="G84"/>
  <c r="G83"/>
  <c r="G82"/>
  <c r="G81"/>
  <c r="G80"/>
  <c r="G79"/>
  <c r="G78"/>
  <c r="G77"/>
  <c r="G76"/>
  <c r="G75"/>
  <c r="G74"/>
  <c r="G73"/>
  <c r="G72"/>
  <c r="G68"/>
  <c r="G67"/>
  <c r="G66"/>
  <c r="G65"/>
  <c r="G64"/>
  <c r="G58"/>
  <c r="G56"/>
  <c r="G55"/>
  <c r="G54"/>
  <c r="G52"/>
  <c r="G51"/>
  <c r="G50"/>
  <c r="G49"/>
  <c r="G48"/>
  <c r="G47"/>
  <c r="G46"/>
  <c r="G45"/>
  <c r="G44"/>
  <c r="G43"/>
  <c r="G42"/>
  <c r="G41"/>
  <c r="G40"/>
  <c r="G39"/>
  <c r="G38"/>
  <c r="G37"/>
  <c r="G36"/>
  <c r="G25"/>
  <c r="G24"/>
  <c r="G23"/>
  <c r="G22"/>
  <c r="G21"/>
  <c r="G20"/>
  <c r="G19"/>
  <c r="G18"/>
  <c r="G17"/>
  <c r="G16"/>
  <c r="G15"/>
  <c r="G14"/>
  <c r="G12"/>
  <c r="G10"/>
  <c r="G9"/>
  <c r="G8"/>
  <c r="G7"/>
  <c r="G6"/>
  <c r="G5"/>
  <c r="G35" i="99"/>
  <c r="G34"/>
  <c r="G33"/>
  <c r="G32"/>
  <c r="G31"/>
  <c r="G27"/>
  <c r="G26"/>
  <c r="G25"/>
  <c r="G24"/>
  <c r="G23"/>
  <c r="G22"/>
  <c r="G18"/>
  <c r="G16"/>
  <c r="G15"/>
  <c r="G13"/>
  <c r="G12"/>
  <c r="G11"/>
  <c r="G10"/>
  <c r="G6"/>
  <c r="G5"/>
  <c r="G4"/>
  <c r="G3"/>
  <c r="E51" i="104"/>
  <c r="G51" s="1"/>
  <c r="G56" s="1"/>
  <c r="G37"/>
  <c r="G60" i="97" l="1"/>
  <c r="G129"/>
  <c r="G137"/>
  <c r="G33"/>
  <c r="G69"/>
  <c r="G8" i="99"/>
  <c r="G37"/>
  <c r="G20"/>
  <c r="G28"/>
  <c r="G20" i="106"/>
  <c r="G13" i="84"/>
  <c r="G114" i="97"/>
  <c r="G95"/>
  <c r="G209" i="92"/>
  <c r="G189"/>
  <c r="G156"/>
  <c r="G106"/>
  <c r="G52"/>
  <c r="G93"/>
  <c r="G29" i="104"/>
  <c r="G8" s="1"/>
  <c r="G10"/>
  <c r="G11"/>
  <c r="G9"/>
  <c r="G40" i="99" l="1"/>
  <c r="G12" i="84" s="1"/>
  <c r="G21" i="106"/>
  <c r="G22" s="1"/>
  <c r="G15" i="104"/>
  <c r="G140" i="97"/>
  <c r="G211" i="92"/>
  <c r="G9" i="84" s="1"/>
  <c r="G18" l="1"/>
  <c r="G16" i="104"/>
  <c r="G18" s="1"/>
  <c r="G45" i="94"/>
  <c r="G10" i="84" s="1"/>
  <c r="G11"/>
  <c r="G20" l="1"/>
  <c r="G21" s="1"/>
  <c r="G23" s="1"/>
  <c r="G24" s="1"/>
</calcChain>
</file>

<file path=xl/sharedStrings.xml><?xml version="1.0" encoding="utf-8"?>
<sst xmlns="http://schemas.openxmlformats.org/spreadsheetml/2006/main" count="3103" uniqueCount="922">
  <si>
    <t>zap. št.</t>
  </si>
  <si>
    <t>oznaka postavke</t>
  </si>
  <si>
    <t>Opis dela</t>
  </si>
  <si>
    <t>EM</t>
  </si>
  <si>
    <t>projektantska cena/enoto</t>
  </si>
  <si>
    <t>PREDDELA</t>
  </si>
  <si>
    <t>m'</t>
  </si>
  <si>
    <t>kom</t>
  </si>
  <si>
    <t>ur</t>
  </si>
  <si>
    <t>12131</t>
  </si>
  <si>
    <t>12211</t>
  </si>
  <si>
    <t>PREDDELA SKUPAJ</t>
  </si>
  <si>
    <t>2</t>
  </si>
  <si>
    <t>ZEMELJSKA DELA</t>
  </si>
  <si>
    <t>ZEMELJSKA DELA SKUPAJ</t>
  </si>
  <si>
    <t>3</t>
  </si>
  <si>
    <t>4</t>
  </si>
  <si>
    <t>ODVODNJAVANJE</t>
  </si>
  <si>
    <t>45114</t>
  </si>
  <si>
    <t>7</t>
  </si>
  <si>
    <t>Zap.št.</t>
  </si>
  <si>
    <t>1</t>
  </si>
  <si>
    <t>SKUPAJ</t>
  </si>
  <si>
    <t>VOZIŠČNE KONSTRUKCIJE</t>
  </si>
  <si>
    <t>VOZIŠČNE KONSTRUKCIJE SKUPAJ</t>
  </si>
  <si>
    <r>
      <t>m</t>
    </r>
    <r>
      <rPr>
        <vertAlign val="superscript"/>
        <sz val="10"/>
        <rFont val="Arial CE"/>
        <charset val="238"/>
      </rPr>
      <t>2</t>
    </r>
  </si>
  <si>
    <r>
      <t>m</t>
    </r>
    <r>
      <rPr>
        <vertAlign val="superscript"/>
        <sz val="10"/>
        <rFont val="Arial CE"/>
        <charset val="238"/>
      </rPr>
      <t>3</t>
    </r>
  </si>
  <si>
    <t>6</t>
  </si>
  <si>
    <t>PROMETNA OPREMA</t>
  </si>
  <si>
    <t>m2</t>
  </si>
  <si>
    <t>12151</t>
  </si>
  <si>
    <t>12163</t>
  </si>
  <si>
    <t>12181</t>
  </si>
  <si>
    <t>12212</t>
  </si>
  <si>
    <t>12323</t>
  </si>
  <si>
    <t>m3</t>
  </si>
  <si>
    <t>21113</t>
  </si>
  <si>
    <t>21314</t>
  </si>
  <si>
    <t>21752</t>
  </si>
  <si>
    <t>21762</t>
  </si>
  <si>
    <t>25112</t>
  </si>
  <si>
    <t>razprostiranje odvečne vezljive zemljine - 3.ktg zemljine</t>
  </si>
  <si>
    <t>29153</t>
  </si>
  <si>
    <t>36133</t>
  </si>
  <si>
    <t>36134</t>
  </si>
  <si>
    <t>42162</t>
  </si>
  <si>
    <t>44798</t>
  </si>
  <si>
    <t>preskus tesnosti jaška  premera 60 do 80 cm</t>
  </si>
  <si>
    <t>kos</t>
  </si>
  <si>
    <t>Odvodnjavanje skupaj</t>
  </si>
  <si>
    <t>21614</t>
  </si>
  <si>
    <t>22113</t>
  </si>
  <si>
    <t>km'</t>
  </si>
  <si>
    <t>t</t>
  </si>
  <si>
    <t>Odstranitev grmovja in dreves z debli premera do 10 cm ter vej na redko porasli površini - ročno</t>
  </si>
  <si>
    <t>Posek in odstranitev dreves z debli od 11 do 30 cm premera in odstranitev vej</t>
  </si>
  <si>
    <t>Odstranitev vej predhodno posekanih dreves</t>
  </si>
  <si>
    <t>Demontaža prometnih znakov na enem podstavku</t>
  </si>
  <si>
    <t>Demontaža prometnih znakov na dveh podstavkih</t>
  </si>
  <si>
    <t>Demontaža plastičnega smernika</t>
  </si>
  <si>
    <t>12261</t>
  </si>
  <si>
    <t>Porušitev in odstranitev asfaltne plasti nad 10 cm</t>
  </si>
  <si>
    <t>Rezanje asfaltne plasti s talno diamantno žago, debele 11 do 15 cm</t>
  </si>
  <si>
    <t>12383</t>
  </si>
  <si>
    <t>Porušitev in odstranitev prepusta iz cevi s premerom do 60</t>
  </si>
  <si>
    <t>12411</t>
  </si>
  <si>
    <t>Porušitev in odstranitev glave prepusta s premerom do 60 cm</t>
  </si>
  <si>
    <t>12435</t>
  </si>
  <si>
    <t>Zavarovanje gradbišča v času gradnje s polovično zaporo prometa in usmerjanjem s semaforji</t>
  </si>
  <si>
    <t>13111</t>
  </si>
  <si>
    <t>Izkop vezljive zemljine/zrnate kamnine – 3. kategorije za temelje, kanalske rove, prepuste, jaške in drenaže, širine do 1,0 m in globine do 1,0 m – strojno, planiranje dna ročno</t>
  </si>
  <si>
    <t xml:space="preserve">Izkop vezljive zemljine/zrnate kamnine - 3.kategorije za temelje širine nad 2.0 m in globine do 1,0 m,strojno(OPOMBA:stopničenje in utrditev pet nasipa) </t>
  </si>
  <si>
    <t xml:space="preserve">Izkopi vezljive zemljine 3.ktg za odvodne jarke in koritnice </t>
  </si>
  <si>
    <t xml:space="preserve">Izkopi vezljive zemljine 3.ktg za tlake in obloge </t>
  </si>
  <si>
    <t>Ureditev planuma temeljnih tal zrnate kamnine - 3,ktg</t>
  </si>
  <si>
    <t>31132</t>
  </si>
  <si>
    <t>Izdelava nevezane nosilne plasti enakomerno zrnatega drobljenca (D32), iz kamenin v debelini 21 do 30 cm</t>
  </si>
  <si>
    <t>Izdelava vzdolžne in prečne globoke drenaže globine do 1.0 na podložni plasti iz cementnega betona, s trdimi plastičnimi cevmi premera 10 cm</t>
  </si>
  <si>
    <t>Izdelava kanalizacije iz cevi iz polivinilklorida, vključno s podložno plastjo iz zmesi kamnitih zrn, premera 20 cm, v globini do 1,0 m</t>
  </si>
  <si>
    <t>43222</t>
  </si>
  <si>
    <t>Zasip cevne drenaže z zmesjo kamnitih zrn, obvito z geosintetikom, z 0,1 do 0,2 m3/m1, po načrtu</t>
  </si>
  <si>
    <t>Izdelava prepusta krožnega prereza iz cevi iz cementnega betona s premerom 60 cm</t>
  </si>
  <si>
    <t>n 11136</t>
  </si>
  <si>
    <t xml:space="preserve">OPREMA CEST </t>
  </si>
  <si>
    <t>61132</t>
  </si>
  <si>
    <t>Izdelava temelja iz cementnega betona C 12/15, globine 100 cm, premera 30 cm</t>
  </si>
  <si>
    <t>Dobava in vgraditev stebriča za prometni znak iz vroče cinkane jeklene cevi premera 64 mm, dolžina 3000 mm.</t>
  </si>
  <si>
    <t>Dobava in vgraditev stebriča za prometni znak iz vroče cinkane jeklene cevi premera 64 mm, dolžina 3500 mm.</t>
  </si>
  <si>
    <t>61652</t>
  </si>
  <si>
    <t>m</t>
  </si>
  <si>
    <t>OPREMA CEST SKUPAJ</t>
  </si>
  <si>
    <t>Humuziranje brežin brez valjanja, v debelini 15 cm, strojno</t>
  </si>
  <si>
    <t>TUJE STORITVE</t>
  </si>
  <si>
    <t>Čiščenje celotne površine in pobrizg s PmB emulzijo do 0,3 kg/m2</t>
  </si>
  <si>
    <t>n 12358</t>
  </si>
  <si>
    <t>Izdelava bankine iz drobljenca ,široke do 0,50  m</t>
  </si>
  <si>
    <t>36131</t>
  </si>
  <si>
    <t>enota</t>
  </si>
  <si>
    <t>m1</t>
  </si>
  <si>
    <t>znesek EUR</t>
  </si>
  <si>
    <t>61722</t>
  </si>
  <si>
    <t>Dobava in postavitev plastičnega smernika z votlim prerezom, dolžina 1200 mm, z odsevnikom iz umetne snovi</t>
  </si>
  <si>
    <t>63112</t>
  </si>
  <si>
    <t>Dobava in vgraditev jeklene varnostne ograje, brez distančnika, za nivo zadrževanja N2 in za delovno širino W5</t>
  </si>
  <si>
    <t>64 445</t>
  </si>
  <si>
    <t>SKUPAJ Z DDV</t>
  </si>
  <si>
    <t xml:space="preserve">Zakoličba obstoječih komunalnih vodov in oznaka križanj. 
</t>
  </si>
  <si>
    <t>Široki izkop zrnate kamnine – 3. kategorije – strojno z nakladanjem</t>
  </si>
  <si>
    <t>21234</t>
  </si>
  <si>
    <t>Površinski izkop plodne zemljine – 1. kategorije – strojno z odrivom do 100 m</t>
  </si>
  <si>
    <t>21364</t>
  </si>
  <si>
    <t>Izkop vezljive zemljine/zrnate kamnine – 3. kategorije za temelje, kanalske rove, prepuste, jaške in drenaže, širine 1,1 do 2,0 m in globine 1,1 do 2,0 m – strojno, planiranje dna ročno</t>
  </si>
  <si>
    <t>12361</t>
  </si>
  <si>
    <t>Rezkanje (in odvoz) asfaltne zmesi na klančini v debelini 0 do 4 cm</t>
  </si>
  <si>
    <t>Izdelava poševne vtočne ali iztočne glave prepusta krožnega prereza iz cementnega betona s premerom 60 cm</t>
  </si>
  <si>
    <t>45213</t>
  </si>
  <si>
    <t>79 311</t>
  </si>
  <si>
    <t>Projektantski nadzor</t>
  </si>
  <si>
    <t>79514</t>
  </si>
  <si>
    <t>79515</t>
  </si>
  <si>
    <t>TUJE STORITVE SKUPAJ</t>
  </si>
  <si>
    <t xml:space="preserve">Izdelava projektne dokumentacije za projekt izvedenih del </t>
  </si>
  <si>
    <t>Izdelava projektne dokumentacije za vzdrževanje in obratovanje</t>
  </si>
  <si>
    <t>Dobava in vgraditev odsevnika z nosilcem iz aluminijaste pločevine in odsevno folijo 1.vrste</t>
  </si>
  <si>
    <t>63521</t>
  </si>
  <si>
    <t>Izdelava poševne vtočne ali iztočne glave prepusta krožnega prereza iz cementnega betona s premerom 30 do 40 cm</t>
  </si>
  <si>
    <t>45211</t>
  </si>
  <si>
    <t>Geotehnični nadzor</t>
  </si>
  <si>
    <t>79 351</t>
  </si>
  <si>
    <t>Demontaža jeklene varnostne ograje</t>
  </si>
  <si>
    <t>61216</t>
  </si>
  <si>
    <t>61217</t>
  </si>
  <si>
    <t>64 281</t>
  </si>
  <si>
    <t>24312</t>
  </si>
  <si>
    <t>Vgraditev klina iz mehke kamnine- 4.kategorije (OPOMBA vgraditev materiala v stopničenje)</t>
  </si>
  <si>
    <t>Vgraditev posteljice v debelini plasti do 30 cm iz zrnate kamnine – 3. kategorije</t>
  </si>
  <si>
    <t>24421</t>
  </si>
  <si>
    <t>43223</t>
  </si>
  <si>
    <t>Izdelava kanalizacije iz cevi iz polivinilklorida, vključno s podložno plastjo iz zmesi kamnitih zrn, premera 25 cm, v globini do 1,0 m</t>
  </si>
  <si>
    <t>43224</t>
  </si>
  <si>
    <t>Izdelava kanalizacije iz cevi iz polivinilklorida, vključno s podložno plastjo iz zmesi kamnitih zrn, premera 30 cm, v globini do 1,0 m</t>
  </si>
  <si>
    <t>43282</t>
  </si>
  <si>
    <t>obbetoniranje kanalizacije s cementnim betonom c 12/15, po detjlu iz načrta, premera 20 cm</t>
  </si>
  <si>
    <t xml:space="preserve"> </t>
  </si>
  <si>
    <t>43511</t>
  </si>
  <si>
    <t>doplačilo za izdelavo kanalizacije v globini 1,1 do 2,0 m s cevmi premera do 30 cm</t>
  </si>
  <si>
    <t>22 % DDV</t>
  </si>
  <si>
    <t>REKAPITULACIJA</t>
  </si>
  <si>
    <t>41121</t>
  </si>
  <si>
    <t>42165</t>
  </si>
  <si>
    <t>Izdelava vzdolžne in prečne drenaže, globoke do 1,0 m, na podložni plasti iz cementnega betona, s trdimi plastičnimi cevmi premera 25 cm</t>
  </si>
  <si>
    <t>n</t>
  </si>
  <si>
    <t>41411</t>
  </si>
  <si>
    <t>Zavarovanje dna kadunjastega jarka s plastjo bitumenskega betona debelo 4 cm, široko 50 cm</t>
  </si>
  <si>
    <t>61452</t>
  </si>
  <si>
    <t>62 121</t>
  </si>
  <si>
    <t>62 251</t>
  </si>
  <si>
    <t>Dobava in vgraditev vkopane zaključnice, dolžine 4 m</t>
  </si>
  <si>
    <t>Obnova in zavarovanje zakoličbe osi trase ostale javne ceste v hribovitem terenu</t>
  </si>
  <si>
    <t>11123</t>
  </si>
  <si>
    <t>Postavitev in zavarovanje prečnega profila ostale javne ceste v hribovitem terenu</t>
  </si>
  <si>
    <t>11223</t>
  </si>
  <si>
    <t>12152</t>
  </si>
  <si>
    <t>Posek in odstranitev dreves z debli od 31do 50 cm premera ter odstranitev vej</t>
  </si>
  <si>
    <t>12166</t>
  </si>
  <si>
    <t>12431</t>
  </si>
  <si>
    <t>Porušitev in odstranitev jaška z notranjo stranico/premerom  do 60 cm</t>
  </si>
  <si>
    <t xml:space="preserve">Površinski izkop plodne zemljine – 1. kategorije – strojno z nakladanjem </t>
  </si>
  <si>
    <t>21243</t>
  </si>
  <si>
    <t>Široki izkop mehke kamnine – 4. kategorije z nakladanjem</t>
  </si>
  <si>
    <t>22114</t>
  </si>
  <si>
    <t>Ureditev planuma temeljnih tal mehke kamnine - 4,ktg</t>
  </si>
  <si>
    <t>23314</t>
  </si>
  <si>
    <t>Dobava in vgraditev geotekstilije za ločilno plast (po načrtu), natezna trdnost nad 16 do 18 kN/m2</t>
  </si>
  <si>
    <t>24112</t>
  </si>
  <si>
    <t xml:space="preserve">Vgrajevanje nasipov iz zrnate zemljine - 3.ktg </t>
  </si>
  <si>
    <t>29138</t>
  </si>
  <si>
    <t>-razprostiranje odvečnega drugega materijala</t>
  </si>
  <si>
    <t>31554</t>
  </si>
  <si>
    <t xml:space="preserve">Izdelava nosilne plasti bituminizirane zmesi AC 22 base B 50/70 A3 v debelini 8 cm </t>
  </si>
  <si>
    <t>Izdelava obrabne in zaporne plasti bituminizirane zmesi AC 11 surf B 50/70 A3 v debelini 4 cm</t>
  </si>
  <si>
    <t>32274</t>
  </si>
  <si>
    <t xml:space="preserve">Ureditev kamnometa z lomljencem debeline 50 cm </t>
  </si>
  <si>
    <t>41235</t>
  </si>
  <si>
    <t>Utrditev jarkov s kanaletami na stik iz cementnega betona dolžine 100 cm in notranje širine dna kanalete 40 cm,na podložni plasti iz zmesi zrn drobljenca debeline 15 cm</t>
  </si>
  <si>
    <t>41242</t>
  </si>
  <si>
    <t>Utrditev jarka s kanaletami na preklop iz cementnega betona, dolžine 110 cm in notranje širine dna kanalete 40 cm, na podložni plasti iz zmesi zrn drobljenca, debeli 15 cm</t>
  </si>
  <si>
    <t>44143</t>
  </si>
  <si>
    <t>Izdelava jaška iz cementnega betona, krožnega prereza s premerom 60 cm, globokega 1,5 do 2,0 m</t>
  </si>
  <si>
    <t>44164</t>
  </si>
  <si>
    <t>Izdelava jaška iz cementnega betona, krožnega prereza s premerom 80 cm, globokega 2,0 do 2,5 m</t>
  </si>
  <si>
    <t>44962</t>
  </si>
  <si>
    <t>Dobava in vgraditev pokrova iz duktilne litine z nosilnostjo 250 kN,krožnega prereza s premerom 600 mm</t>
  </si>
  <si>
    <t>Izdelava obloge (obbetoniranje) prepusta krožnega prereza iz cevi s premerom 60 cm s cementnim betonom C 12/15, po načrtu</t>
  </si>
  <si>
    <t>45132</t>
  </si>
  <si>
    <t>32112</t>
  </si>
  <si>
    <t xml:space="preserve">Izdelava nevezane (mehanično stabilizirane) obrabne plasti iz zmesi zrn drobljenca v debelini 16 do 20 cm </t>
  </si>
  <si>
    <t>32161</t>
  </si>
  <si>
    <t>Dobava in vgraditev zmesi drobljenih zrn za zaklinjenje nevezane obrabne plasti</t>
  </si>
  <si>
    <t>31552</t>
  </si>
  <si>
    <t xml:space="preserve">Izdelava nosilne plasti bituminizirane zmesi AC 22 base B 50/70 A3 v debelini 6 cm </t>
  </si>
  <si>
    <t>7.2</t>
  </si>
  <si>
    <t>ELEKTROENERGETSKI VODI</t>
  </si>
  <si>
    <t>N</t>
  </si>
  <si>
    <t>Nadzor upravljalca</t>
  </si>
  <si>
    <t>Elektroenergetzski vodi skupaj</t>
  </si>
  <si>
    <t>Izkop kanala za kabelsko kanalizacijo globine 0.8 m, širine glede na število cevi, poravnavanje, dobava in polaganje stigmaflex cevi Ф110 mm zasutje s pustim betonom, opozorilni trak, zasutje z izkopanim materialom, utrjevanje.</t>
  </si>
  <si>
    <t>5</t>
  </si>
  <si>
    <t>44854</t>
  </si>
  <si>
    <t>Dobava in vgraditev rešetke iz duktilne litine z nosilnostjo 400 kN, s prerezom           400/400 mm</t>
  </si>
  <si>
    <t>zap.št</t>
  </si>
  <si>
    <t>oznaka</t>
  </si>
  <si>
    <t>objekt</t>
  </si>
  <si>
    <t>vrednost</t>
  </si>
  <si>
    <t>zidovi</t>
  </si>
  <si>
    <t>8</t>
  </si>
  <si>
    <t>PZ-2</t>
  </si>
  <si>
    <t>OZ-3</t>
  </si>
  <si>
    <t>OZ-4</t>
  </si>
  <si>
    <t>PZ-3</t>
  </si>
  <si>
    <t>OZ-5</t>
  </si>
  <si>
    <t>kamnita obloga</t>
  </si>
  <si>
    <t>kamnito betonski zid</t>
  </si>
  <si>
    <t>pilotna stena</t>
  </si>
  <si>
    <t>mostovi in prepusti</t>
  </si>
  <si>
    <t>prepust</t>
  </si>
  <si>
    <t>CP-1</t>
  </si>
  <si>
    <t>CP-2</t>
  </si>
  <si>
    <t>PREPUSTI</t>
  </si>
  <si>
    <t>62 162</t>
  </si>
  <si>
    <t xml:space="preserve">Izdelava tankoslojne prečne in ostalih označb na vozišču z enokomponentno belo barvo , vključno 250 g/m2  posipa z drobci/kroglicami stekla, strojno, debelina plasti suhe snovi 250 mikrometra, širina črte 20 do 30 cm </t>
  </si>
  <si>
    <t>64 455</t>
  </si>
  <si>
    <t>Dobava in vgraditev jeklene varnostne ograje,vključno vse elemente, za nivo zadrževanja H1 in za delovno širino W5</t>
  </si>
  <si>
    <t>Dobava in pritrditev trikotnega prometnega znaka, podloga iz aluminijaste pločevine, znak z razredom svetlobne odbojnosti RA2, dolžina stranice a= 900 mm</t>
  </si>
  <si>
    <t>Dobava in pritrditev okroglega prometnega znaka, podloga iz aluminijaste pločevine, znak z razredom svetlobne odbojnosti RA2, premera 600 mm</t>
  </si>
  <si>
    <t>Dobava in pritrditev prometnega znaka, podloga iz aluminijaste pločevine, znak z belo barvo, z razredom svetlobne odbojnosti RA2, velikost od 0,1 do 0,20 m2</t>
  </si>
  <si>
    <t xml:space="preserve">Izdelava tankoslojne prečne in ostalih označb na vozišču z enokomponentno belo barvo , vključno 250 g/m2  posipa z drobci/kroglicami stekla, strojno, debelina plasti suhe snovi 250 mikrometra, širina črte 50 cm </t>
  </si>
  <si>
    <t>61724</t>
  </si>
  <si>
    <t>Dobava in pritrditev prometnega znaka, podloga iz aluminijaste pločevine, znak z rumeno barvo, z razredom svetlobne odbojnosti RA2, velikost od 0,41 do 0,70 m2</t>
  </si>
  <si>
    <t>64 288</t>
  </si>
  <si>
    <t>Dobava in vgraditev krožne zaključnice vrste ZA/F</t>
  </si>
  <si>
    <r>
      <t>m</t>
    </r>
    <r>
      <rPr>
        <vertAlign val="superscript"/>
        <sz val="10"/>
        <rFont val="Arial CE"/>
        <family val="2"/>
        <charset val="238"/>
      </rPr>
      <t>3</t>
    </r>
  </si>
  <si>
    <r>
      <t>m</t>
    </r>
    <r>
      <rPr>
        <vertAlign val="superscript"/>
        <sz val="10"/>
        <rFont val="Arial CE"/>
        <family val="2"/>
        <charset val="238"/>
      </rPr>
      <t>2</t>
    </r>
  </si>
  <si>
    <t>24 117</t>
  </si>
  <si>
    <t xml:space="preserve">Izdelava nasipa iz zrnate kamnine – 3. kategorije z dobavo iz kamnoloma </t>
  </si>
  <si>
    <t>Vgraditev posteljice v debelini plasti do 50 cm iz zrnate kamnine – 3. kategorije</t>
  </si>
  <si>
    <t>24461</t>
  </si>
  <si>
    <t>obbetoniranje kanalizacije s cementnim betonom c 12/15, po detjlu iz načrta, premera 30 cm</t>
  </si>
  <si>
    <t>43284</t>
  </si>
  <si>
    <t>61723</t>
  </si>
  <si>
    <t>Dobava in pritrditev prometnega znaka, podloga iz aluminijaste pločevine, znak z belo barvo, z razredom svetlobne odbojnosti RA2, velikost od 0,21 do 0,40 m2</t>
  </si>
  <si>
    <t>GRADBENA IN OBRTNIŠKA DELA</t>
  </si>
  <si>
    <t xml:space="preserve">Izkop vezljive zemljine/zrnate kamnine - 3.kategorije za temelje širine nad 2.0 m in globine do 1,0 m, strojno (OPOMBA: stopničenje in utrditev pet nasipa) </t>
  </si>
  <si>
    <t>21224</t>
  </si>
  <si>
    <t>Široki izkop vezljive zemljine – 3. kategorije – strojno z nakladanjem</t>
  </si>
  <si>
    <t>Izdelava bankine iz drobljenca, široke 0,76 do 1.00  m</t>
  </si>
  <si>
    <t>Izdelava bankine iz drobljenca, široke nad 1,0 m</t>
  </si>
  <si>
    <t>Tlakovanje jarkov z lomljencem debeline 20 cm, stiki zapolnjeni s cementno malto, na podložni plasti zmesi zrn drobljenca debeline 10 cm</t>
  </si>
  <si>
    <t>Utrditev jarkov s kanaletami na stik iz cementnega betona dolžine 100 cm in notranje širine dna kanalete 40 cm, na podložni plasti iz zmesi zrn drobljenca debeline 15 cm</t>
  </si>
  <si>
    <t>Dobava in vgraditev pokrova iz duktilne litine z nosilnostjo 250 kN, krožnega prereza s premerom 600 mm</t>
  </si>
  <si>
    <t>13113</t>
  </si>
  <si>
    <t>Št.</t>
  </si>
  <si>
    <t>Opis postavke</t>
  </si>
  <si>
    <t>delna količ.</t>
  </si>
  <si>
    <t>količ.</t>
  </si>
  <si>
    <t>vrednost/ enoto</t>
  </si>
  <si>
    <t>vrednost  €</t>
  </si>
  <si>
    <t>Hidrotehnično poročilo za rekonstrukcijo regionalne ceste R3-687/7207 Dole-Ponikva -Loče (od km 4+100 do km 4+760 in od km 5+360 do km 8+500) z načrtom ureditve Kmetovega potoka</t>
  </si>
  <si>
    <t>I</t>
  </si>
  <si>
    <t>II</t>
  </si>
  <si>
    <t>III</t>
  </si>
  <si>
    <t>ZAVAROVALNA DELA</t>
  </si>
  <si>
    <t>IV</t>
  </si>
  <si>
    <t>DRENAŽA</t>
  </si>
  <si>
    <t>DDV</t>
  </si>
  <si>
    <t>€</t>
  </si>
  <si>
    <t>Priprava in organizacija gradbišča.</t>
  </si>
  <si>
    <t>ocena</t>
  </si>
  <si>
    <t>Zakoličba trase osi nove struge</t>
  </si>
  <si>
    <r>
      <t xml:space="preserve">Zakoličba gradbenih profilov za izkop struge na ~15 m ureditve
</t>
    </r>
    <r>
      <rPr>
        <b/>
        <i/>
        <sz val="10"/>
        <rFont val="Arial"/>
        <family val="2"/>
        <charset val="238"/>
      </rPr>
      <t>* prepusti so obdelani v ločenem načrtu in niso predmet tega popisa</t>
    </r>
  </si>
  <si>
    <t>odstranitev gradbišča in povrnitev prizadetih površin v prvotno stanje</t>
  </si>
  <si>
    <t>Izdelava načrta PID</t>
  </si>
  <si>
    <t>skupaj PREDDELA</t>
  </si>
  <si>
    <t xml:space="preserve">Izkop zemljine II-III.ktg (po preizmerah), strojno oblikovanje profila struge in nakladanje na kamion in transport na lokalno deponijo (zemljina se nato uporabi za oblikovanje brežin cestnega nasipa in profilov struge)  </t>
  </si>
  <si>
    <t>305 m3 + 20% (izboljšanje dna struge z zamenjavo materiala)</t>
  </si>
  <si>
    <t>Dobava in vgradnja (vtiskanje in glajenje z žlico) manj prepustne zemljine (ali jalovine iz kamnoloma s primesmi gline) v dno in del brežin struge</t>
  </si>
  <si>
    <t>vgradnja izkopane zemljine za potrebe oblikovanja profilov; utrjevanje nasutega materiala z žlico</t>
  </si>
  <si>
    <t>Sejanje travne mešanice z gnojilom na območju novih brežin</t>
  </si>
  <si>
    <t>skupaj ZEMELJSKA DELA</t>
  </si>
  <si>
    <t>Dobava in vgradnja lomljenca d~0.6 m za zaščito brežin</t>
  </si>
  <si>
    <t>Dobava in vgradnja lomljenca d~0.4 m za zaščito brežin</t>
  </si>
  <si>
    <t>izvedba lesenih talnih pragov (iz obstojnega lesa - kostanj, bor)</t>
  </si>
  <si>
    <t>skupaj ZAVAROVALNA DELA</t>
  </si>
  <si>
    <t>čiščenje dna struge sedajega potoka do globine 30-40 cm; odstranitev sedimentov; L=45 m; ~0.1 m3/m'</t>
  </si>
  <si>
    <t>prekop ceste in bližnjega terena do lokacije krila prepusta;L=10 m; 1m3/m'</t>
  </si>
  <si>
    <t>ročno oblikovanje mulde v izkopanem/očiščenem jarku za vgradnjo delno perforirane drenažne cevi; 54m x 0.02 m3/m'</t>
  </si>
  <si>
    <t>dobava in vgradnja drenažne cevi DN160 perforacija 2/3</t>
  </si>
  <si>
    <t>dobava in vgradnja drenažnega materiala 16-32 mm nad cev do višine min. 30 cm; 0.3m3/m'</t>
  </si>
  <si>
    <t>54*0.3</t>
  </si>
  <si>
    <t>zasip drenažnega jarka (med drugim stare struge potoka) do vrha obstoječega terena s tamponom; med plast tampona in drenažnega sloja se položi plast geotekstila</t>
  </si>
  <si>
    <t>geotekstil: 54*1m2=54m2 x 3 EUR</t>
  </si>
  <si>
    <t>45*2 m3/m'+8m3</t>
  </si>
  <si>
    <t>Odstranitev panja s premerom 31 do 50 cm z odvozom na deponijo</t>
  </si>
  <si>
    <t xml:space="preserve">Odstranitev panja s premerom 11 do 30 cm z odvozom na deponijo </t>
  </si>
  <si>
    <t>Op2 sp.</t>
  </si>
  <si>
    <r>
      <rPr>
        <b/>
        <sz val="12"/>
        <color theme="6" tint="-0.499984740745262"/>
        <rFont val="Arial"/>
        <family val="2"/>
        <charset val="238"/>
      </rPr>
      <t xml:space="preserve">Opomba1 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</si>
  <si>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color theme="5" tint="-0.249977111117893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</si>
  <si>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PROJEKTANTSKI PREDRAČUN</t>
  </si>
  <si>
    <t>Objekt:</t>
  </si>
  <si>
    <t>PZ-2 Kamnitobetonski zid od km 6,3+19.54 do 6,3+49.77 in od km 6,3+79.83 do 6,4+31.26 , dolžina 30.00 m + 50.00 m = 80.00 m</t>
  </si>
  <si>
    <t>OZ-3 Kamnita obloga od km 7,8+80.00 do 7,9+75.00, dolžina 93.46 m</t>
  </si>
  <si>
    <t>OZ-4 Pilotna stena od km 8,0+29.19 do 8,0+93.31, dolžina 59.81 m</t>
  </si>
  <si>
    <t>PZ-3 Pilotna stena od km 8,1+05.99 do km 8,2+23.90, dolžina 116.00 m</t>
  </si>
  <si>
    <t>OZ-5 Kamnitobetonski zid od km 8,2+04.00 do 8,2+84.00, dolžina 80.74 m</t>
  </si>
  <si>
    <t>opis postavke</t>
  </si>
  <si>
    <t>količina postavke</t>
  </si>
  <si>
    <t>cena po enoti</t>
  </si>
  <si>
    <t>količina x cena</t>
  </si>
  <si>
    <t>1.1</t>
  </si>
  <si>
    <t>GEODETSKA DELA</t>
  </si>
  <si>
    <t>S 11 313</t>
  </si>
  <si>
    <t>Postavitev in zavarovanje profilov za zakoličbo objekta s površino nad  100 m2</t>
  </si>
  <si>
    <t>S 11 322</t>
  </si>
  <si>
    <t>Določitev in preverjanje položajev, višin in smeri pri gradnji objekta s površino od 200 do 500 m2</t>
  </si>
  <si>
    <t>Določitev in preverjanje položajev, višin in smeri pri gradnji objekta s površino od 200 do 500 m2
OPOMBA: prenos geometrije zidu iz projekta na gradbišče (piloti, sidra, obloge in ureditve)</t>
  </si>
  <si>
    <t>1.2</t>
  </si>
  <si>
    <t>ČIŠČENJE TERENA</t>
  </si>
  <si>
    <t>S 12 112</t>
  </si>
  <si>
    <t>Odstranitev grmovja na redko porasli površini (do 50 % pokritega tlorisa) - ročno</t>
  </si>
  <si>
    <r>
      <t>m</t>
    </r>
    <r>
      <rPr>
        <vertAlign val="superscript"/>
        <sz val="10"/>
        <color indexed="8"/>
        <rFont val="Swis721 Cn BT"/>
        <family val="2"/>
      </rPr>
      <t>2</t>
    </r>
  </si>
  <si>
    <t>1.3</t>
  </si>
  <si>
    <t>OSTALA PREDDELA</t>
  </si>
  <si>
    <t>S 13 312</t>
  </si>
  <si>
    <t>Organizacija gradbišča - odstranitev začasnih objektov - delež skupnega stroška (glej zgoraj)</t>
  </si>
  <si>
    <t>S 13 311-</t>
  </si>
  <si>
    <t>Transport in postavitev opreme in orodja za potrebe izdelave pilotov in geotehničnih sider ter formiraje in odstranitev gradbišča</t>
  </si>
  <si>
    <t>ZEMELJSKA DELA IN TEMELJENJE</t>
  </si>
  <si>
    <t>2.1</t>
  </si>
  <si>
    <t>IZKOPI</t>
  </si>
  <si>
    <t>S 21 114</t>
  </si>
  <si>
    <r>
      <t>m</t>
    </r>
    <r>
      <rPr>
        <vertAlign val="superscript"/>
        <sz val="10"/>
        <rFont val="Swis721 Cn BT"/>
        <family val="2"/>
      </rPr>
      <t>3</t>
    </r>
  </si>
  <si>
    <t>S 21 112</t>
  </si>
  <si>
    <t>Površinski izkop plodne zemljine – 1. kategorije – strojno z odrivom do 50 m
- OPOMBA: odriv humusa z deponiranjem za kasnejšo končno ureditev brežin na zaledju zidu</t>
  </si>
  <si>
    <t xml:space="preserve">Površinski izkop plodne zemljine – 1. kategorije – strojno z odrivom do 50 m
- OPOMBA: odriv humusa z deponiranjem za kasnejšo končno ureditev brežin </t>
  </si>
  <si>
    <t>S 21 224</t>
  </si>
  <si>
    <t>Široki izkop vezljive zemljine - 3. kategorije - strojno z nakladanjem 
OPOMBA: zadaj kontaktni izkop v nagibu 4:1, spredaj izkop do ustroja ceste, izkop za cesto upoštevan do lica zidu - upoštevano v načrtu ceste</t>
  </si>
  <si>
    <t>Široki izkop vezljive zemljine - 3. kategorije - strojno z nakladanjem 
OPOMBA: upoštevan izkop:
- spredaj do nivoja nove ceste in do pilotov</t>
  </si>
  <si>
    <t xml:space="preserve">Široki izkop vezljive zemljine - 3. kategorije - strojno z nakladanjem </t>
  </si>
  <si>
    <t>S 21 363</t>
  </si>
  <si>
    <t>Izkopi za temelje, kanalske rove, prepuste, jaške in drenaže širine 1,0 m do 2,0 m in globine 1,0 do 2,0 m v zemljini 3 ktg
OPOMBA: upoštevan izkop:
 - zadaj za vezno gredo za izdelavo drenaže
 - spredaj za izdelavo drenaže
 - spredaj za oviran izkop med piloti za izdelavo temelja, AB sten in filtrskega betona</t>
  </si>
  <si>
    <t>Izkopi za temelje, kanalske rove, prepuste, jaške in drenaže širine 1,0 m do 2,0 m in globine 1,0 do 2,0 m v zemljini 3 ktg</t>
  </si>
  <si>
    <t>2.2</t>
  </si>
  <si>
    <t>PLANUM TEMELJNIH TAL</t>
  </si>
  <si>
    <t>S 22 112</t>
  </si>
  <si>
    <t xml:space="preserve">Ureditev planuma temeljnih tal vezljive zemljine - 3. kategorije </t>
  </si>
  <si>
    <r>
      <t>m</t>
    </r>
    <r>
      <rPr>
        <vertAlign val="superscript"/>
        <sz val="10"/>
        <rFont val="Swis721 Cn BT"/>
        <family val="2"/>
      </rPr>
      <t>2</t>
    </r>
  </si>
  <si>
    <t>2.4</t>
  </si>
  <si>
    <t>NASIPI, ZASIPI, KLINI, POSTELJICA IN GLINASTI NABOJ</t>
  </si>
  <si>
    <t>2.3</t>
  </si>
  <si>
    <t>LOČILNE, DRENAŽNE IN FILTRSKE PLASTI TER DELOVNI PLATO</t>
  </si>
  <si>
    <t>S 24 214</t>
  </si>
  <si>
    <t>Zasip z zrnato kamnino - 3. kategorije-strojno
OPOMBA: - upoštevan zasip zidu spredaj 
- zasip zadaj do ustroja ceste iz kamnitega prepustnega materiala s komprimiranjem v slojih</t>
  </si>
  <si>
    <t>S 23 112</t>
  </si>
  <si>
    <t>Izdelava drenažne plasti iz kamnitega materiala v debelini 25 cm
OPOMBA: gramozne krogle Ø30 - 50 mm v liniji izcednic</t>
  </si>
  <si>
    <t>Izdelava drenažne plasti iz kamnitega materiala v debelini 25 cm
OPOMBA: gramozne krogle Ø30 - 50 mm nad drenažo</t>
  </si>
  <si>
    <t>S 23 331</t>
  </si>
  <si>
    <t xml:space="preserve">Dobava in vgraditev geotekstilije za drenažno plast po načrtu
OPOMBA: drenažni sloj nad barbakano - drenažni geokompozit, sestavljen iz drenažnega jedra in dveh filtrnih plasti, npr. Enkadrain ST d=22mm ali podobno </t>
  </si>
  <si>
    <t>S 23 425</t>
  </si>
  <si>
    <t>Izdelava delovnega platoja iz gramoznega materiala v debelini nad 60 cm
OPOMBA: - delovni plato za izdelavo uvrtanih pilotov
- nabava, vgrajevanje in odstranitev materiala</t>
  </si>
  <si>
    <t>2.5</t>
  </si>
  <si>
    <t>BREŽINE IN ZELENICE</t>
  </si>
  <si>
    <t>S 42 135</t>
  </si>
  <si>
    <t>Izdelava vzdolžne in prečne drenaže, globoke do 1,0 m, na podložni plasti iz cementnega betona, debeline 20 cm, z gibljivimi plastičnimi cevmi premera 15 cm
*OPOMBA: 
-  dvoslojna cev po DN150, npr. Stidren PE-HD,
 - postavka vključuje tudi vse potrebne fazonske kose</t>
  </si>
  <si>
    <t>S 23 312</t>
  </si>
  <si>
    <t>Dobava in vgraditev geotekstilje za ločilno plast (po načrtu), natezna trdnost do nad 12 do 14 kN/m2</t>
  </si>
  <si>
    <t>S 25 111</t>
  </si>
  <si>
    <t>Humuziranje brežine brez valjanja, v debelini do 15 cm - ročno</t>
  </si>
  <si>
    <t>S 23 352</t>
  </si>
  <si>
    <t>Dobava in vgraditev PVC folije</t>
  </si>
  <si>
    <t>S 25 151</t>
  </si>
  <si>
    <t>Doplačilo za zatravitev s semenom</t>
  </si>
  <si>
    <t>Zasip z zrnato kamnino - 3. kategorije-strojno
OPOMBA: - upoštevan zasip zidu spredaj do ustroja ceste iz kamnitega prepustnega materiala s komprimiranjem v slojih</t>
  </si>
  <si>
    <t>S 25 236</t>
  </si>
  <si>
    <t>Zaščita brežine z brizganim cementnim betonom in mrežo 
OPOMBA: - debelina betona je 15 cm z vgrajeno armaturno mrežo Q-257
- potrebno navrtati v rastru ca 1,0x1,0 m
- beton C25/30
- razred izpostavljenosti: XC2
- stopnja odpornosti proti prodoru vode: PV-I</t>
  </si>
  <si>
    <t>Zasip z zrnato kamnino - 3. kategorije-strojno
OPOMBA: - upoštevan zasip zidu spredaj do ustroja ceste iz kamnitega prepustnega materiala s komprimiranjem v slojih in nad zidom do humusa nove brežine</t>
  </si>
  <si>
    <t>Zasip z zrnato kamnino - 3. kategorije-strojno</t>
  </si>
  <si>
    <t>2.9</t>
  </si>
  <si>
    <t>PREVOZI, RAZPOROSTIRANJE IN UREDITEV DEPONIJ MATERIALA</t>
  </si>
  <si>
    <t>S 29 131</t>
  </si>
  <si>
    <t>Razprostiranje odvečne plodne zemljine - 1. kategorije</t>
  </si>
  <si>
    <t>S 29 115</t>
  </si>
  <si>
    <t>S 25 281</t>
  </si>
  <si>
    <t xml:space="preserve">Izvedba kamnito-betonskega zidu,kot zaščita brežine s kamnito zložbo, izvedeno s cementnim betonom
OPOMBA: kamnitobetonski zid se zida v razmerju 40% betona in 60 % kamna </t>
  </si>
  <si>
    <t>S 25 232</t>
  </si>
  <si>
    <t>Zaščita brežine z roliranjem brežine v debelini nad 30 cm - OPOMBA: Zaščita brežine s kamnito oblogo  in zapolnitvijo stikov s humusom</t>
  </si>
  <si>
    <t>Zaščita brežine z brizganim cementnim betonom in mrežo 
OPOMBA: - debelina betona je 10 cm z vgrajeno armaturno mrežo Q-257
- potrebno navrtati v rastru ca 1,0x1,0 m
- beton C25/30
- razred izpostavljenosti: XC2
- stopnja odpornosti proti prodoru vode: PV-I</t>
  </si>
  <si>
    <t>S 25 286</t>
  </si>
  <si>
    <t>Zapolnitev stikov v kamniti zložbi s humusom in zatravitev s semenom
OPOMBA: uporabljen tudi višek humusa iz izkopa pri OZ-2</t>
  </si>
  <si>
    <t>2.7</t>
  </si>
  <si>
    <t>KOLI IN VODNJAKI</t>
  </si>
  <si>
    <t>Zapolnitev stikov v kamniti zložbi s humusom in zatravitev s semenom</t>
  </si>
  <si>
    <t>S 27 123</t>
  </si>
  <si>
    <t>S 27 163</t>
  </si>
  <si>
    <t>Obsekanje uvrtanih kolov iz ojačanega cementnega betona, premera 100 cm</t>
  </si>
  <si>
    <t>2.8</t>
  </si>
  <si>
    <t>ZAGATNE STENE</t>
  </si>
  <si>
    <t>S 28 111</t>
  </si>
  <si>
    <t>Dobava, vgraditev in vzdrževanje jeklene zagatne stene
OPOMBA: upoštevati tudi izvlečenje zagatne stene, vključno z vso demontažo spojnih elementov</t>
  </si>
  <si>
    <t>Dobava, vgraditev in vzdrževanje jeklene zagatne stene
OPOMBA: upoštevati tudi izvlečenje zagatne stene, vključno z vso demontažo spojnih elementov (ocena)</t>
  </si>
  <si>
    <t>3.5</t>
  </si>
  <si>
    <t>ROBNI ELEMENTI VOZIŠČ</t>
  </si>
  <si>
    <t>S 35 253</t>
  </si>
  <si>
    <t xml:space="preserve">Dobava in vgraditev dvignjenega robnika iz naravnega kamna s prerezom ../.. Cm
OPOMBA: - granitni robnik 20/13 cm </t>
  </si>
  <si>
    <t>4.1</t>
  </si>
  <si>
    <t xml:space="preserve">POVRŠINSKO ODVODNJAVANJE </t>
  </si>
  <si>
    <t>4.2</t>
  </si>
  <si>
    <t>GLOBINSKO ODVODNJAVANJE - DRENAŽE</t>
  </si>
  <si>
    <t xml:space="preserve">Odvodnjavanje ceste nad pilotno steno upoštevano v projektu ceste. </t>
  </si>
  <si>
    <t>S 42 463</t>
  </si>
  <si>
    <t>Izdelava izcednice (barbakane) iz trde plastične cevi, premera 10 cm, dolžine nad 100 cm 
OPOMBA: barbakane v dveh linijah, zgornja zamaknjena, e=2,0 m</t>
  </si>
  <si>
    <t>S 41 231</t>
  </si>
  <si>
    <t>Utrditev jarka s kanaletami na stik iz cementnega betona, dolžine 100 cm in notranje širine dna kanalete 30 cm,  na podložni plasti iz zmesi zrn drobljenca, debeli 10 cm
OPOMBA: kanaleta je položena na podložni beton; postavka je zajela kanaleto za zidom</t>
  </si>
  <si>
    <t>S 42 134-</t>
  </si>
  <si>
    <t>Izdelava vzdolžne in prečne drenaže, globoke 1,1 do 2,0 m, na podložni plasti iz cementnega betona, debeline 10 cm, z gibljivimi plastičnimi cevmi premera 25 cm
OPOMBA: - drenažna cev ovita z geosintetikom
-  dvoslojna DKC cev Pe d200/180-220 (min. N 150 mm) kot npr. Stidren PE-HD,
 - postavka vključuje tudi vse potrebne fazonske kose
- postavka vključuje drenažni zasip brez finih frakcij</t>
  </si>
  <si>
    <t>Utrditev jarka s kanaletami na stik iz cementnega betona, dolžine 100 cm in notranje širine dna kanalete 30 cm,  na podložni plasti iz zmesi zrn drobljenca, debeli 10 cm
OPOMBA: kanaleta je položena na podložni beton; postavka je zajela kanaleto pred in za zidom</t>
  </si>
  <si>
    <t>4.4</t>
  </si>
  <si>
    <t>JAŠKI</t>
  </si>
  <si>
    <t>S 42 165</t>
  </si>
  <si>
    <t>Izdelava vzdolžne in prečne drenaže, globoke do 1,0 m, na podložni plasti iz cementnega betona, debeline 10 cm, z trdimi plastičnimi cevmi premera 25 cm
OPOMBA: - dvoslojna DKC cev Pe d200/180-220 (min. N 150 mm) kot npr. Stidren PE-HD,
 - postavka vključuje tudi vse potrebne fazonske kose</t>
  </si>
  <si>
    <t>S 42 134</t>
  </si>
  <si>
    <t>Izdelava vzdolžne in prečne drenaže, globoke do 1,0 m, na podložni plasti iz cementnega betona, debeline 10 cm, z gibljivimi plastičnimi cevmi premera 15 cm
OPOMBA: - dvoslojna DKC cev Pe d200/180-220 (min. N 150 mm) kot npr. Stidren PE-HD,
 - postavka vključuje tudi vse potrebne fazonske kose</t>
  </si>
  <si>
    <t>S 44 162</t>
  </si>
  <si>
    <t>Izdelava jaška iz cementnega betona, krožnega prereza s premerom 80 cm, globokega 1,0 do 1,5 m
OPOMBA: - slepi jašek
- v postavki upoštevan pokrov iz cementnega betona, krožnega prereza s premerom 80 cm</t>
  </si>
  <si>
    <t>Izdelava vzdolžne in prečne drenaže, globoke 1,1 do 2,0 m, na podložni plasti iz cementnega betona, debeline 10 cm, z gibljivimi plastičnimi cevmi premera 15 cm
OPOMBA: - drenažna cev ovita z geosintetikom
 - postavka vključuje tudi vse potrebne fazonske kose</t>
  </si>
  <si>
    <t>S 42 453</t>
  </si>
  <si>
    <t>Izdelava izcednice (barbakane) iz trde plastične cevi, premera 8 cm, dolžine 51 do 100 cm 
OPOMBA: barbakane za odvod vode iz filterskega betona</t>
  </si>
  <si>
    <t>4.5</t>
  </si>
  <si>
    <t>S 45 211</t>
  </si>
  <si>
    <t>S 44 111</t>
  </si>
  <si>
    <t>S 44 163</t>
  </si>
  <si>
    <t>S 44 174</t>
  </si>
  <si>
    <t>5.1</t>
  </si>
  <si>
    <t>TESARSKA DELA</t>
  </si>
  <si>
    <t>S 51 212</t>
  </si>
  <si>
    <t>Izdelava podprtega opaža za ukrivljen temelj
OPOMBA: sprednja stran temeljnega betonskega dela</t>
  </si>
  <si>
    <t>S 51 211</t>
  </si>
  <si>
    <t>Izdelava podprtega opaža za raven temelj
OPOMBA: sprednja stran temelja zidu</t>
  </si>
  <si>
    <t>S 51 121</t>
  </si>
  <si>
    <t xml:space="preserve">Izdelava nepremičnega odra, visokega do 4 m
OPOMBA: dobava, montaža in demontaža delovnega odra </t>
  </si>
  <si>
    <t>S 51 311</t>
  </si>
  <si>
    <t>Izdelava podprtega opaža za raven zid, visok do 2 m 
OPOMBA: stran na začetku in koncu zidu</t>
  </si>
  <si>
    <t>S 51 312</t>
  </si>
  <si>
    <t>Izdelava podprtega opaža za raven zid, visok 2 - 4 m 
OPOMBA: enostranski opaž za filterski beton in AB steno</t>
  </si>
  <si>
    <t>S 51 221</t>
  </si>
  <si>
    <t>Izdelava dvostranskega vezanega opaža za raven temelj
OPOMBA: opaž za krono zidu</t>
  </si>
  <si>
    <t>5.3</t>
  </si>
  <si>
    <t>DELA S CEMENTNIM BETONOM</t>
  </si>
  <si>
    <t>S 51 331</t>
  </si>
  <si>
    <t>Izdelava dvostranskega vezanega opaža za raven zid, visok do 2 m
OPOMBA: opaž za vezno gredo in krilo</t>
  </si>
  <si>
    <t xml:space="preserve">Izdelava podprtega opaža za raven zid, visok 2 - 4 m </t>
  </si>
  <si>
    <t>S 53 151</t>
  </si>
  <si>
    <t>Dobava in vgraditev podložnega cementnega betona C12/15 v prerez do 0,15 m3/m2
OPOMBA: - podložni beton pod drenažno plastjo iz gramoznih krogel</t>
  </si>
  <si>
    <t>S 51 732</t>
  </si>
  <si>
    <t>Izdelava opaža za izvedbo sidrnih glav za velikosti nad 0,10 m2</t>
  </si>
  <si>
    <t>S 51 332</t>
  </si>
  <si>
    <t>Izdelava dvostranskega vezanega opaža za raven zid, visok do 2 m
OPOMBA: opaž za vezno gredo</t>
  </si>
  <si>
    <t>5.2</t>
  </si>
  <si>
    <t>DELA Z JEKLOM ZA OJAČITEV</t>
  </si>
  <si>
    <t>S 53 168</t>
  </si>
  <si>
    <t>Dobava in vgraditev polnilnega cementnega betona C../... v prerez nad 0,50 m3/m2
OPOMBA: - beton obloge, temeljenega betonskega dela in dobetoniranje temelja C25/30
- vgradnja betona v slojih po načrtu
- razred izpostavljenosti: XC2
- stopnja odpornosti proti prodoru vode: PV-I</t>
  </si>
  <si>
    <t>S 51 ---</t>
  </si>
  <si>
    <t>Dobava in vgradnja PVC cevi fi 100 v vezni gredi za betoniranje AB stene</t>
  </si>
  <si>
    <t>S 52 216</t>
  </si>
  <si>
    <t>Dobava in postavitev rebrastih žic iz visokovrednega naravno trdega jekla B St 500 S s premerom do 12 mm, za srednje zahtevno ojačitev</t>
  </si>
  <si>
    <t>kg</t>
  </si>
  <si>
    <t>S 51 711</t>
  </si>
  <si>
    <t>Izdelava podprtega opaža robnega venca na premostitvenem, opornem in podpornem objektu
OPOMBA: - Posneti robovi: 1x letvica 5/5 in 2 x letvica 3/3</t>
  </si>
  <si>
    <t>S 73 881</t>
  </si>
  <si>
    <t>Dobava in vgraditev traku FeZn 25x4 mm za ozemljitev</t>
  </si>
  <si>
    <t>5.8</t>
  </si>
  <si>
    <t>KLJUČAVNIČARSKA DELA</t>
  </si>
  <si>
    <t>S 52 222</t>
  </si>
  <si>
    <t>Dobava in postavitev rebrastih palic iz visokovrednega naravno trdega jekla B St 420 S s premerom 14 mm in večjim, za srednje zahtevno ojačitev
OPOMBA: B St 500</t>
  </si>
  <si>
    <t>N 58 242</t>
  </si>
  <si>
    <t>Dobava in vgraditev 2D vrtne žičnate ograje višine 1230 mm.</t>
  </si>
  <si>
    <t>S 58 911</t>
  </si>
  <si>
    <t>Dobava in vgraditev kovinske plošče z vpisanim nazivom izvajalca in letom izgradnje objekta</t>
  </si>
  <si>
    <t>Dobava in vgraditev podložnega cementnega betona C12/15 v prerez do 0,15 m3/m2
OPOMBA: - podložni beton pod drenažo</t>
  </si>
  <si>
    <t>S 58 821</t>
  </si>
  <si>
    <t>Dobava in vgraditev merilnih čepov, vključno navezavo na veljavno nivelmansko mrežo</t>
  </si>
  <si>
    <t>S 52 314</t>
  </si>
  <si>
    <t>S 53 372</t>
  </si>
  <si>
    <t>Dobava in vgraditev ojačenega cementnega betona C30/37 v hodnike in robne vence na premostitvenih objektih in podpornih ali opornih konstrukcijah
OPOMBA: - AB krone zidu
- razred izpostavljenosti: XD1, XF3
- stopnja odpornosti proti prodoru vode: PV-II</t>
  </si>
  <si>
    <t>S 52 511-</t>
  </si>
  <si>
    <t>Priprava in postavitev tulca z armaturo sidrne glave trajnega prednapetega geotehničnega sidra (tulec mora ustrezati izbranemu sidru - fi160) 15 predvidenih tulcev + 7 rezervnih sidrišč</t>
  </si>
  <si>
    <t>Dobava in vgraditev podložnega cementnega betona C12/15 v prerez do 0,15 m3/m2
OPOMBA: - podložni beton pod kanaleto
- podložni beton pod drenažno plastjo iz gramoznih krogel</t>
  </si>
  <si>
    <t>S 53 167</t>
  </si>
  <si>
    <t>Dobava in vgraditev polnilnega cementnega betona C../... v prerez do 0,50 m3/m2
OPOMBA: - temeljni betonski del C25/30
- razred izpostavljenosti: XC2
- stopnja odpornosti proti prodoru vode: PV-I</t>
  </si>
  <si>
    <t>Priprava in postavitev tulca z armaturo sidrne glave trajnega prednapetega geotehničnega sidra (tulec mora ustrezati izbranemu sidru - fi160) 29 predvidenih tulcev + 13 rezervnih sidrišč</t>
  </si>
  <si>
    <t>S 53 126</t>
  </si>
  <si>
    <t>Dobava in vgraditev cementnega betona C20/25 v prerez do 0,15 m3/m2-m1
OPOMBA: - filterski beton frakcije 16 - 31,5 mm
- beton C20/25
- razred izpostavljenosti: XC2
- stopnja odpornosti proti prodoru vode: PV-I</t>
  </si>
  <si>
    <t>5.4</t>
  </si>
  <si>
    <t xml:space="preserve">ZIDARSKA IN KAMNOSEŠKA DELA </t>
  </si>
  <si>
    <t>Dobava in vgraditev podložnega cementnega betona C12/15 v prerez do 0,15 m3/m2
OPOMBA: - podložni beton pod vezno gredo, temeljem AB stene med piloti in kanaleto</t>
  </si>
  <si>
    <t>S 54 542</t>
  </si>
  <si>
    <t>Metlanje površine cementnega betona 
OPOMBA: krona zidu</t>
  </si>
  <si>
    <t>S 53 127</t>
  </si>
  <si>
    <t>Dobava in vgraditev cementnega betona C20/25 v prerez 0,16 do 0,30 m3/m2-m1
OPOMBA: - filterski beton frakcije 16 - 31,5 mm
- beton C20/25
- razred izpostavljenosti: XC2
- stopnja odpornosti proti prodoru vode: PV-I</t>
  </si>
  <si>
    <t xml:space="preserve">Dobava in vgraditev podložnega cementnega betona C12/15 v prerez do 0,15 m3/m2
OPOMBA: - podložni beton pod vezno gredo </t>
  </si>
  <si>
    <t>ZIDARSKA IN KAMNOSEŠKA DELA</t>
  </si>
  <si>
    <t>S 53 341</t>
  </si>
  <si>
    <t>Dobava in vgraditev ojačenega cementnega betona C30/37 v točkovne temelje ali temeljne blazine
OPOMBA: - AB temeljev AB stene med piloti
- razred izpostavljenosti: XC2
- stopnja odpornosti proti prodoru vode: PV-II</t>
  </si>
  <si>
    <t>S 53 348</t>
  </si>
  <si>
    <t>Dobava in vgraditev ojačenega cementnega betona C30/37 v stene podpornih ali opornih zidov
OPOMBA: - AB zid nad vezno gredo
- razred izpostavljenosti: XD1, XF2
- stopnja odpornosti proti prodoru vode: PV-II</t>
  </si>
  <si>
    <t>S 53 347</t>
  </si>
  <si>
    <t>Dobava in vgraditev ojačenega cementnega betona C30/37 v stene opornikov, krilnih zidov, kril in vmesnih  podpor 
OPOMBA: - krila
- razred izpostavljenosti: XD1, XF2
- stopnja odpornosti proti prodoru vode: PV-II</t>
  </si>
  <si>
    <t>Dobava in vgraditev ojačenega cementnega betona C30/37 v hodnike in robne vence na premostitvenih objektih in podpornih ali opornih konstrukcijah
OPOMBA: - razred izpostavljenosti: XD3, XF4
- stopnja odpornosti proti prodoru vode: PV-II</t>
  </si>
  <si>
    <t>Dobava in vgraditev ojačenega cementnega betona C30/37 v stene podpornih ali opornih zidov
OPOMBA: - AB stena med piloti
- razred izpostavljenosti: XD1, XF2
- stopnja odpornosti proti prodoru vode: PV-II</t>
  </si>
  <si>
    <t>S 53 361</t>
  </si>
  <si>
    <t>Dobava in vgraditev ojačenega cementnega betona C30/37 v prekladno konstrukcijo tipa polne plošče
OPOMBA: - AB vezne grede
- razred izpostavljenosti: XD1, XF2
- stopnja odpornosti proti prodoru vode: PV-II</t>
  </si>
  <si>
    <t>5.6</t>
  </si>
  <si>
    <t>SIDRANJE</t>
  </si>
  <si>
    <t>Dobava in vgraditev ojačenega cementnega betona C30/37 v prekladno konstrukcijo tipa polne plošče
OPOMBA: - AB vezne grede
- razred izpostavljenosti: XD1, XF3
- stopnja odpornosti proti prodoru vode: PV-II</t>
  </si>
  <si>
    <t>Dobava in vgraditev polnilnega cementnega betona C../... v prerez do 0,50 m3/m2
OPOMBA: - temeljni betonski del C25/30
- razred izpostavljenosti: XC2
- stopnja odpornosti proti prodoru vode: PV-II</t>
  </si>
  <si>
    <t>S 56 533</t>
  </si>
  <si>
    <t>Dobava in vgraditev injekcijskih IBO sider nosilnosti 250 kN, dolžine 6 m
OPOMBA:  - začasna sidra
 - vključuje vsa potrebna dela
- vključuje 1x testno sidro</t>
  </si>
  <si>
    <t>S 56 534</t>
  </si>
  <si>
    <t>Dobava in vgraditev injekcijskih IBO sider nosilnosti 250 kN, dolžine 9 m
OPOMBA: - začasna sidra
- dolžina sidra je 8 m 
- vključuje vsa potrebna dela
- vključuje 1x testno sidro</t>
  </si>
  <si>
    <t>5.9</t>
  </si>
  <si>
    <t>HIDROIZOLACIJE</t>
  </si>
  <si>
    <t>S 59 762</t>
  </si>
  <si>
    <t>Izdelava ločilne plasti iz trdih penastih plošč, debelih 2 cm
OPOMBA: stiropor v dilatacijski regi zidu,  enostranski negorljivi premaz</t>
  </si>
  <si>
    <t>Metlanje površine cementnega betona 
OPOMBA: vezna greda</t>
  </si>
  <si>
    <t>Metlanje površine cementnega betona 
OPOMBA: hodnik z robnim vencem</t>
  </si>
  <si>
    <t>S 59 931</t>
  </si>
  <si>
    <t>Izdelava dilatacijske rege brez izolacijskih trakov - konstruktivni elementi, debeli do 50 cm, s tesnilnim trakom na zunanji strani
OPOMBA: - dilatacijski trak, npr.Tricosal DA 320/2 Tricomer
- zasuta stran</t>
  </si>
  <si>
    <t>S 58 212</t>
  </si>
  <si>
    <t>Dobava in vgraditev ograje za pešce iz jeklenih cevnih profilov s horizontalnimi polnili, visoke 110 cm
OPOMBA:  - stebriči ograje so privijačeni v beton krone zidu
 - vključno z ozemljilom 
- višina je 120 cm</t>
  </si>
  <si>
    <t>S 59 841</t>
  </si>
  <si>
    <t>Zatesnitev dilatacijske rege s polnilom za stike (penasto gumo)</t>
  </si>
  <si>
    <t>S 59 731</t>
  </si>
  <si>
    <t>Izdelava zaščitne plasti iz lesnih plošč v debelini do 1,5 cm
OPOMBA: zaščita tesnilnega traku, širina plošče 35 cm</t>
  </si>
  <si>
    <t>S 56 483</t>
  </si>
  <si>
    <t xml:space="preserve">Vrtanje vrtine, dobava, vgraditev, prednapenjanje in injektiranje trajnega geotehničnega sidra nosilnosti nad 500 kN, dolžine 20 do 30 m
OPOMBA: - trivrvno sidro 3x0,6", kvaliteta jekla fy/fu=1570/1770 kN/mm2, dolžine 25 m (Lp=18m in Lv=7m), vključno s prednapenjanjem in zaklinjenjem na projektno silo zaklinjanja. Trajno geotehnično sidro mora imeti Slovensko tehnično soglasje (STS). 12 kom </t>
  </si>
  <si>
    <t xml:space="preserve">Vrtanje vrtine, dobava, vgraditev, prednapenjanje in injektiranje trajnega geotehničnega sidra nosilnosti nad 500 kN, dolžine 20 do 30 m
OPOMBA: - trivrvno sidro 3x0,6", kvaliteta jekla fy/fu=1570/1770 kN/mm2, dolžine 23 m (Lp=16m in Lv=7m), vključno s prednapenjanjem in zaklinjenjem na projektno silo zaklinjanja. Trajno geotehnično sidro mora imeti Slovensko tehnično soglasje (STS). 26 kom </t>
  </si>
  <si>
    <t>S 59 843</t>
  </si>
  <si>
    <t>Zatesnitev dilatacijske rege s trajno elastično zmesjo za stike
OPOMBA: fuga stična rega - trajno elastična zalivna masa š=5-8mm</t>
  </si>
  <si>
    <t>S 56 483-</t>
  </si>
  <si>
    <t>S 59 842</t>
  </si>
  <si>
    <t>Zatesnitev dilatacijske rege s trajno elastičnim zapolnitvenim materialom
OPOMBA: fuga med krono in asfaltom - trajno elastična bitumenska zmes š=20-25 mm</t>
  </si>
  <si>
    <t>S 56 ---</t>
  </si>
  <si>
    <t>Nabava merilne celice</t>
  </si>
  <si>
    <t>S 56 812</t>
  </si>
  <si>
    <t>Sidranje armature ali moznikov v ekspanzijsko malto, vključno z vrtanjem lukenj premera 14 do 22 mm</t>
  </si>
  <si>
    <t>Zatesnitev dilatacijske rege s trajno elastično zmesjo za stike
OPOMBA: fuga med kanaleto in zidom, stična rega krone zidu - trajno elastična zalivna masa š=5-8mm</t>
  </si>
  <si>
    <t>Dobava in vgraditev ograje za pešce iz jeklenih cevnih profilov s horizontalnimi polnili, visoke 110 cm
OPOMBA:  - stebriči ograje so privijačeni v beton robnega venca zidu
 - vključno z ozemljilom 
- višina je 120 cm</t>
  </si>
  <si>
    <t>S 58 824</t>
  </si>
  <si>
    <t>Dobava in vgraditev inklinometrov in geodetske merske točke
OPOMBA: vključno s pokrovom in ostalim materialom</t>
  </si>
  <si>
    <t>S 58 ---</t>
  </si>
  <si>
    <t>Dobava in postavitev nerjavnih pokrovov za sidra</t>
  </si>
  <si>
    <t>Izdelava ločilne plasti iz trdih penastih plošč, debelih 2 cm
OPOMBA: stiropor v dilatacijski regi vezne grede,  enostranski negorljivi premaz</t>
  </si>
  <si>
    <t>Izdelava dilatacijske rege brez izolacijskih trakov - konstruktivni elementi, debeli do 50 cm, s tesnilnim trakom na zunanji strani
OPOMBA: dilatacijski trak, npr.Tricosal DA 320/2 Tricomer</t>
  </si>
  <si>
    <t>Zatesnitev dilatacijske rege s trajno elastično zmesjo za stike
OPOMBA: fuga med kanaleto in vezno gredo, dilatacija - trajno elastična zalivna masa š=5-8mm</t>
  </si>
  <si>
    <t>S 59 993</t>
  </si>
  <si>
    <t>Izdelava delovnega stika z nabrekajočim trakom ali profilom, brez izolacijskih trakov
OPOMBA: - kot npr. Sika Hydratite ali podoben
- med piloti in AB steno in temeljem</t>
  </si>
  <si>
    <t>6.4</t>
  </si>
  <si>
    <t>OPREMA ZA ZAVAROVANJE PROMETA</t>
  </si>
  <si>
    <t>S 64 465</t>
  </si>
  <si>
    <t>Dobava in vgraditev jeklene varnostne ograje, vključno vse elemente, za nivo zadrževanja H1 in za delovno širino W5</t>
  </si>
  <si>
    <r>
      <t>m</t>
    </r>
    <r>
      <rPr>
        <vertAlign val="superscript"/>
        <sz val="10"/>
        <rFont val="Swis721 Cn BT"/>
        <family val="2"/>
      </rPr>
      <t>1</t>
    </r>
  </si>
  <si>
    <t>7.9</t>
  </si>
  <si>
    <t>PRESKUSI, NADZOR IN TEHNIČNA DOKUMENTACIJA</t>
  </si>
  <si>
    <t>S 79 311</t>
  </si>
  <si>
    <t>ure</t>
  </si>
  <si>
    <t>S 79 351</t>
  </si>
  <si>
    <t>S 79 514</t>
  </si>
  <si>
    <t>Izdelava projekta izvedenih del</t>
  </si>
  <si>
    <t>S 79 361</t>
  </si>
  <si>
    <t>Meritve zveznosti na ca 25% pilotov, to je 7 pilotov skupno s končnim poročilom</t>
  </si>
  <si>
    <t>Meritve zveznosti na ca 25% pilotov, to je 14 pilotov skupno s končnim poročilom</t>
  </si>
  <si>
    <t>S 79 515</t>
  </si>
  <si>
    <t>Izdelava navodil vzdrževanja in obratovanja</t>
  </si>
  <si>
    <t>S 79 340</t>
  </si>
  <si>
    <t>Vzpostavitev monitoringa in meritve po programu za reperje, sidra in inklinometre</t>
  </si>
  <si>
    <t>PZ-2 Kamnitobetonski zid od km 6,3+19.54 do 6,3+49.77 in od km 6,3+79.83 do 6,4+31.26</t>
  </si>
  <si>
    <t>OZ-3 Kamnita obloga od km 7,8+80.00 do 7,9+75.00</t>
  </si>
  <si>
    <t>OZ-4 Pilotna stena od km 8,0+29.19 do 8,0+93.31</t>
  </si>
  <si>
    <t>PZ-3 Pilotna stena od km 8,1+05.99 do km 8,2+23.90</t>
  </si>
  <si>
    <t>OZ-5 Kamnitobetonski zid od km 8,2+04.00 do 8,2+84.00</t>
  </si>
  <si>
    <t>(1)</t>
  </si>
  <si>
    <t>(2)</t>
  </si>
  <si>
    <t>(4)</t>
  </si>
  <si>
    <t>(3)</t>
  </si>
  <si>
    <t>(5)</t>
  </si>
  <si>
    <t>(6)</t>
  </si>
  <si>
    <t>(7)</t>
  </si>
  <si>
    <t>SKUPAJ BREZ DDV</t>
  </si>
  <si>
    <t>Op.2 sp.</t>
  </si>
  <si>
    <r>
      <rPr>
        <b/>
        <sz val="12"/>
        <rFont val="Arial"/>
        <family val="2"/>
        <charset val="238"/>
      </rPr>
      <t>Opomba2</t>
    </r>
    <r>
      <rPr>
        <b/>
        <sz val="12"/>
        <color indexed="8"/>
        <rFont val="Arial"/>
        <family val="2"/>
        <charset val="238"/>
      </rPr>
      <t xml:space="preserve"> :</t>
    </r>
    <r>
      <rPr>
        <b/>
        <sz val="10"/>
        <color indexed="8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</si>
  <si>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Opomba1</t>
    </r>
    <r>
      <rPr>
        <b/>
        <sz val="12"/>
        <color indexed="8"/>
        <rFont val="Arial"/>
        <family val="2"/>
        <charset val="238"/>
      </rPr>
      <t xml:space="preserve"> :</t>
    </r>
    <r>
      <rPr>
        <b/>
        <sz val="10"/>
        <color indexed="8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</si>
  <si>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t>Op1 sp.</t>
  </si>
  <si>
    <t>Op1</t>
  </si>
  <si>
    <r>
      <rPr>
        <b/>
        <sz val="12"/>
        <color theme="6" tint="-0.499984740745262"/>
        <rFont val="Arial"/>
        <family val="2"/>
        <charset val="238"/>
      </rPr>
      <t xml:space="preserve">Opomba1 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V  postavkah, ki se tičejo prevozov, razprostiranja in ureditev deponij materiala, se upošteva odvoz na uradno deponijo, priskrbitev evidenčnih listov, skladno z veljavno zakonodajo v zvezi z odpadki, deponiranje materiala, vsa plačila taks oziroma odškodnin</t>
    </r>
  </si>
  <si>
    <t>Izdelava tankoslojne vzdolžne označbe na vozišču z enokomponentno belo barvo , vključno 250 g/m2  posipa z drobci/kroglicami stekla, strojno, debelina plasti suhe snovi 250 mikrometra, širina črte 12 cm , dvojna črtkana</t>
  </si>
  <si>
    <t>Izdelava tankoslojne vzdolžne označbe na vozišču z enokomponentno belo barvo , vključno 250 g/m2  posipa z drobci/kroglicami stekla, strojno, debelina plasti suhe snovi 250 mikrometra, širina črte 12 cm, dvojna, črtkana</t>
  </si>
  <si>
    <t>5.3.2</t>
  </si>
  <si>
    <t>CP-1 Cevni prepust za Kmetov potok v km 8,3+31.80</t>
  </si>
  <si>
    <t>CP-2 Cevni prepust za Kmetov potok v km 8,3+67.36</t>
  </si>
  <si>
    <t>S 11 312</t>
  </si>
  <si>
    <t>Postavitev in zavarovanje profilov za zakoličbo objekta s površino nad  51 do 100 m2</t>
  </si>
  <si>
    <t>S 11 321</t>
  </si>
  <si>
    <t>Določitev in preverjanje položajev, višin in smeri pri gradnji objekta s površino do 200 m2</t>
  </si>
  <si>
    <t>Odstranitev asfalta, tampona in ev. ostale rušitve so upoštevane v projektu ceste</t>
  </si>
  <si>
    <t>Površinski izkop plodne zemljine - 1. kategorije  - strojno z odrivom do 20 m, odriv humusa z deponiranjem za kasnejšo končno ureditev brežin na območju objekta</t>
  </si>
  <si>
    <t>Široki izkop vezljive zemljine - 3. kategorije - strojno z nakladanjem 
OPOMBA: - izkop upoštevan do ustroja ceste</t>
  </si>
  <si>
    <t>S 23 313</t>
  </si>
  <si>
    <t>Dobava in vgraditev geotekstilje za ločilno plast (po načrtu), natezna trdnost do nad 14 do 16 kN/m2</t>
  </si>
  <si>
    <t>S 24 192</t>
  </si>
  <si>
    <t xml:space="preserve">Izdelava blazine pod temeljem objekta iz drobljenca v debelini nad 30 cm
OPOMBA: - gramozna blazina različne debeline, min. 60 cm
- izvedba v primeru slabo nosilnih tal </t>
  </si>
  <si>
    <t>S 24 219</t>
  </si>
  <si>
    <t>Zasip z zrnato kamnino - 3. kategorije z dobavo iz gramoznice
OPOMBA: zasip do nivoja ustroja ceste oz. uvozov</t>
  </si>
  <si>
    <t xml:space="preserve">Odvodnjavanje ceste upoštevano v projektu ceste. </t>
  </si>
  <si>
    <t>S 41 143</t>
  </si>
  <si>
    <t xml:space="preserve">Tlakovanje jarka z lomljencem, debelina 20 cm, stiki zapolnjeni s cementno malto, na podložni plasti cementnega betona, debeli 20 cm
OPOMBA: območje izven prepusta </t>
  </si>
  <si>
    <t>S 41 355</t>
  </si>
  <si>
    <t>Izdelava koritnice s tlakom iz lomljenca, debeline 10 cm, stiki zapolnjeni s cementno malto, na podložni plasti iz cementne malte, debeli 10 cm, na obstoječo podlago, široke 50 cm
OPOMBA: * kamnita mulda okoli robnega venca in kril</t>
  </si>
  <si>
    <t>S 45 121</t>
  </si>
  <si>
    <t>Izdelava prepusta krožnega prereza iz cevi iz ojačanega cementnega betona s premerom 120 cm</t>
  </si>
  <si>
    <t>S 45 135</t>
  </si>
  <si>
    <t>Izdelava obloge (obbetoniranje) prepusta krožnega prereza iz cevi s premerom 120 cm s cementnim betonom C 12/15, po načrtu</t>
  </si>
  <si>
    <t>Izdelava podprtega opaža za ravne temelje
OPOMBA: opaž za temeljno ploščo konstrukcije vtoka in iztoka</t>
  </si>
  <si>
    <t>Izdelava dvostranskega vezanega opaža za raven zid, visok do 2 
OPOMBA: opaž kril in portala, posneti robovi
- opaž AB obloge cevi</t>
  </si>
  <si>
    <t>S 51 723</t>
  </si>
  <si>
    <t>Izdelava škatlastega opaža za razne odprtine nad 0,21 m2
OPOMBA: odprtina za cev premera 60 cm v krilu 3</t>
  </si>
  <si>
    <t>Izdelava škatlastega opaža za razne odprtine nad 0,21 m2
OPOMBA: odprtina za drenažno cev v krilu 4</t>
  </si>
  <si>
    <t>Izdelava podprtega opaža ...............
OPOMBA: bočne stranice pustega betona pod prekladno konstrukcijo</t>
  </si>
  <si>
    <t>S 52 312</t>
  </si>
  <si>
    <t xml:space="preserve">Dobava in postavitev mreže iz vlečene jeklene žice B500A, s premerom &gt; od 4 in &lt; od 12 mm, masa 2,1 do 3  kg/m2 </t>
  </si>
  <si>
    <t>S 53 152</t>
  </si>
  <si>
    <t>Dobava in vgraditev podložnega cementnega betona C12/15 v prerez nad 0,15 m3/m2
OPOMBA: stopničen podložni beton pod cevnim prepustom in temeljno ploščo</t>
  </si>
  <si>
    <t>S 53 223</t>
  </si>
  <si>
    <t>Dobava in vgraditev ojačenega cementnega betona C16/20 v prerez 0,31 do 0,50 m3/m2-m1
OPOMBA: - AB obloga cevi
- razred izpostavljenosti: XC2
- stopnja odpornosti proti prodoru vode: PV-II</t>
  </si>
  <si>
    <t>S 53 313</t>
  </si>
  <si>
    <t>Dobava in vgraditev ojačenega cementnega betona C25/30 v temeljne plošče
OPOMBA: 
- razred izpostavljenosti: XC2
- stopnja odpornosti proti prodoru vode: PV-II</t>
  </si>
  <si>
    <t>S 53 317</t>
  </si>
  <si>
    <t>Dobava in vgraditev ojačenega cementnega betona C25/30 v stene opornikov, krilnih zidov, kril in vmesnih  podpor 
OPOMBA: - krila, portala
- razred izpostavljenosti: XD1, XF2
- stopnja odpornosti proti prodoru vode: PV-II</t>
  </si>
  <si>
    <t>S 58 214</t>
  </si>
  <si>
    <t>Dobava in vgraditev ograje za pešce iz jeklenih cevnih profilov z vertikalnimi polnili, visoke 110 cm
OPOMBA:  - stebriči ograje so privijačeni v beton robnega venca zidu
 - vključno z ozemljilom 
- višina je 120 cm</t>
  </si>
  <si>
    <t>Skupaj brez DDV</t>
  </si>
  <si>
    <t>10% nepredvidenih del</t>
  </si>
  <si>
    <t>Kmetov potok-regulacija</t>
  </si>
  <si>
    <t xml:space="preserve">5 </t>
  </si>
  <si>
    <t>Objekti</t>
  </si>
  <si>
    <t>skupaj</t>
  </si>
  <si>
    <t>SKUPAJ zidovi</t>
  </si>
  <si>
    <t>SKUPAJ prepusti</t>
  </si>
  <si>
    <t>Rekapitulacija cen objektov in prepustov</t>
  </si>
  <si>
    <t>3/4.4.2.1</t>
  </si>
  <si>
    <t>POPIS DEL S PREDIZMERAMI IN PREDRAČUNOM</t>
  </si>
  <si>
    <t>PROJEKT:</t>
  </si>
  <si>
    <t>CESTA R3-687/7207 Dole-Ponikva-Loče od km 4,100 do km 4,760 in od km 5,360 do km 8,500</t>
  </si>
  <si>
    <t>3/4 NAČRT PRESTAVITVE IN ZAŠČITE VODOVODA</t>
  </si>
  <si>
    <t>OBJEKT:</t>
  </si>
  <si>
    <t>JAVNI VODOVOD</t>
  </si>
  <si>
    <t>PODODSEK 7,800-8,500</t>
  </si>
  <si>
    <t>NAROČNIK:</t>
  </si>
  <si>
    <t>RS, Ministrstvo za infrastrukturo</t>
  </si>
  <si>
    <t>Direkcija republike Slovenije za ceste</t>
  </si>
  <si>
    <t>ŠT. PROJEKTA:</t>
  </si>
  <si>
    <t>C-248/16</t>
  </si>
  <si>
    <t>ŠT. NAČRTA:</t>
  </si>
  <si>
    <t>40-1965-00-2017</t>
  </si>
  <si>
    <t>DATUM:</t>
  </si>
  <si>
    <t>april 2020</t>
  </si>
  <si>
    <t>NAČRT VODOVODA</t>
  </si>
  <si>
    <t>REKAPITULACIJA :</t>
  </si>
  <si>
    <t xml:space="preserve">D. JAVNI VODOVOD  </t>
  </si>
  <si>
    <t>Davek na dodano vrednost (22%):</t>
  </si>
  <si>
    <t xml:space="preserve">D: REKAPITULACIJA </t>
  </si>
  <si>
    <t>1.0 PREDDELA IN OSTALA DELA</t>
  </si>
  <si>
    <t>2.0 ZEMELJSKA IN GRADBENA DELA</t>
  </si>
  <si>
    <t>3.0 MONTAŽNA DELA</t>
  </si>
  <si>
    <t>4.0 NABAVA MATERIALA</t>
  </si>
  <si>
    <t>Šifra</t>
  </si>
  <si>
    <t>Opis</t>
  </si>
  <si>
    <t>E.M.</t>
  </si>
  <si>
    <t>Količina</t>
  </si>
  <si>
    <t>Cena</t>
  </si>
  <si>
    <t>Znesek</t>
  </si>
  <si>
    <t>postavka</t>
  </si>
  <si>
    <t>opis dela</t>
  </si>
  <si>
    <t>enota mere</t>
  </si>
  <si>
    <t>količina</t>
  </si>
  <si>
    <t>cena/enoto</t>
  </si>
  <si>
    <t>cena</t>
  </si>
  <si>
    <t>Zakoličenje osi cevovoda z zavarovanjem osi, oznako horizontalnih in vertikalnih lomov, oznako vozlišč, odcepov in zakoličba mesta prevezave na obstoječi cevovod. Obračun za 1 m1.</t>
  </si>
  <si>
    <t>Izdelava posnetka obstoječega stanja terena po zakoličbi cevovoda zaradi pravilne vzpostavitve terena v prvotno stanje po izvedenih delih (cesta, robniki, ograja, dvorišča ..), Obračun za komplet.- V SKLOPU CELEGA GRADBIŠČA</t>
  </si>
  <si>
    <t>Geodetski posnetek in vris v kataster. En izvod posnetka v Gauss-Krugerjevem sistemu oz.veljavnem se odda v elektronski obliki. Obračun za 1 m1.</t>
  </si>
  <si>
    <t>Izdelava geodetskega načrta po zahtevi upravljalca vodovoda in gradbeni zakonodaji. Obračun za 1 m1.</t>
  </si>
  <si>
    <t>Izdelava PID po gradbeni zakonodaji ter skladno z zahtevo bodočega upravljalca vodovoda oddaja v projektni obliki-2x tudi 1x  v elektronski obliki.</t>
  </si>
  <si>
    <t>Izvedba projektantskega nadzora pri gradnji .</t>
  </si>
  <si>
    <t>Sodelovanje in nadzor geomehanika med gradnjo.</t>
  </si>
  <si>
    <t>PREDDELA IN OSTALA DELA</t>
  </si>
  <si>
    <t>Op.upoštevana predvidena ureditev ceste.</t>
  </si>
  <si>
    <t>Faktor razrahljivosti upoštevan v ceni na enoto.</t>
  </si>
  <si>
    <t>2,1</t>
  </si>
  <si>
    <t>Priprava gradbišča v dolžini L=18m ; odstranitev eventuelnih ovir in utrditev delovnega platoja.</t>
  </si>
  <si>
    <t>2,3</t>
  </si>
  <si>
    <t xml:space="preserve"> Po končanih delih se gradbišče pospravi in vzpostavi v  stanje po zunanji ureditvi območja.</t>
  </si>
  <si>
    <t>2,4</t>
  </si>
  <si>
    <t>Postavitev gradbenih profilov na vzpostavljeno os trase cevovoda ter določitev nivoja za merjenje globine izkopa in polaganje cevovoda. Obračun za 1 kos.</t>
  </si>
  <si>
    <t>2,6</t>
  </si>
  <si>
    <t xml:space="preserve"> Površinski odkop humusa v povprečni debelini 20 cm z odlaganjem ob rob izkopa ali premetom do 10 m do gradbene jame-za kasnejšo uporabo.
Obračun za 1 m3.</t>
  </si>
  <si>
    <t>2,7</t>
  </si>
  <si>
    <t>Strojni zkop jarka globine 0.0-4.0 m v terenu III-IV. kat. z nakladanjem na kamion  Brežine se izvajajo v naklonu 65° do nivoja -0.10 m do novega terena.
Obračun za 1 m3.</t>
  </si>
  <si>
    <t>2,8</t>
  </si>
  <si>
    <t>Ročni izkop v terenu III. -VI. kat. globine 0.0-4.0 m širine jarka do 3 m. z nakladanjem na kamion. 
Obračun za 1 m3.</t>
  </si>
  <si>
    <t>2,11</t>
  </si>
  <si>
    <t>Ročno planiranje dna jarka s točnostjo +/- 3 cm v projektiranem padcu. Obračun za 1 m2.</t>
  </si>
  <si>
    <t>2,12</t>
  </si>
  <si>
    <t>Nabava in dobava 2x sejanega peska fr.0.02-8 mm in izdelava nasipa za izravnavo dna jarka debeline 10 cm , s planiranjem in utrjevanjem do 95 % trdnosti po standardnem Proktorjevem postopku.
Obračun za 1 m3.</t>
  </si>
  <si>
    <t>2,13</t>
  </si>
  <si>
    <t>Nabava, dobava in izdelava nasipa do 20 cm nad temenom cevi. Na pešč. post. se izvede 3-5 cm deb. ležišče cevi. Obsip cevi se izvaja v slojih po 15 cm iz 2xsejanega peska fr. 0,02 - 8 mm, istočasno na obeh straneh cevi z utrjevanjem po standard. Proktor. postopku. 
Obračun za 1 m3.</t>
  </si>
  <si>
    <t>2,14</t>
  </si>
  <si>
    <t>Dobava izbranega tamponskega drobljenca fr.0.02-100 mm za zasip  do višine potrebne za končno ureditev terena in z začasnim zasipom do terena (do končne ureditve ceste), s komprimiranjem v slojih deb. 20 cm-obstoječ material, vključno dovoz z začasne deponije.
Obračun za 1 m3 izvedenega zasipa.</t>
  </si>
  <si>
    <t>2,15</t>
  </si>
  <si>
    <t>Dobava tamponskega drobljenca fr.0.02-100 mm za zasip  do višine potrebne za končno ureditev terena in z začasnim zasipom do terena (do končne ureditve ceste), s komprimiranjem v slojih deb. 20 cm-nov  material
Obračun za 1 m3 izvedenega zasipa.</t>
  </si>
  <si>
    <t>2,18</t>
  </si>
  <si>
    <t>Strojno razgrinjanje in fino ročno planiranje humusa v povprečni debelini 20 cm vključno z odrivom ali premetom materiala do 10 m. Ponovna zatravitev površin.
Obračun za 1 m3.</t>
  </si>
  <si>
    <t>2,19</t>
  </si>
  <si>
    <t>Črpanje vode iz gradbene jame v času gradnje.
Obračun za 1 uro.</t>
  </si>
  <si>
    <t>Priprava gradbišča, določitev deponije vodovodnega materiala in zavarovanje. Po končanih delih se gradbišče pospravi in vzpostavi v prvotno stanje.</t>
  </si>
  <si>
    <t xml:space="preserve">Nakladanje, razkladanje in prevoz vodovodnega materiala in orodja po gradbišču od deponije do mesta  vgradnje.  </t>
  </si>
  <si>
    <t>Prenos, spuščanje in polaganje cevi v jarek ter poravnanje v horizontalni in vertikalni smeri. Obračun za 1 m1.</t>
  </si>
  <si>
    <t>Prenos, spuščanje in polaganje NL elementov teže do 50 kg v jarek ter poravnanje v vertikalni in horizontalni smeri.</t>
  </si>
  <si>
    <t>Montaža cevi PE d 63.</t>
  </si>
  <si>
    <t>3,7</t>
  </si>
  <si>
    <t>Tlačni preizkus cevovoda- priprava na preizkus po EN 805, možna izvedba v več fazah, po odsekih.Obračun po dejanskih stroških - za m1.</t>
  </si>
  <si>
    <t>3,8</t>
  </si>
  <si>
    <t>Dezinfekcija cevovoda pred izvedbo prevezav in vključitvijo v obratovanje. Postavka vključuje izpiranje cevovoda in pridobitev atesta ustreznosti kvalitete vode. Obračun za 1 m1.</t>
  </si>
  <si>
    <t>3,9</t>
  </si>
  <si>
    <t>Nabava in polaganje signalnega traku nad vodovodnimi cevmi.
 Obračun po 1 m1.</t>
  </si>
  <si>
    <t>MONTAŽNA DELA</t>
  </si>
  <si>
    <r>
      <t xml:space="preserve">CEVI </t>
    </r>
    <r>
      <rPr>
        <sz val="11"/>
        <rFont val="Arial"/>
        <family val="2"/>
        <charset val="238"/>
      </rPr>
      <t>:</t>
    </r>
  </si>
  <si>
    <t>Vodovodna cev PE 100 d 63x5, 8 mm</t>
  </si>
  <si>
    <t>Zaščitna cev GRP DN 150</t>
  </si>
  <si>
    <t>Vijačni material za medprirobnične spoje fazonskih kosov, armatur in spojnih kosov je zajet v ceni fazonov, armatur in spojnih kosov</t>
  </si>
  <si>
    <t>SPOJNI KOSI</t>
  </si>
  <si>
    <t>4,3</t>
  </si>
  <si>
    <t>Zobčasta spojka za PE cev d 63, DN 50, PN 10</t>
  </si>
  <si>
    <t>4,4</t>
  </si>
  <si>
    <t>Transportni stroški dobave materiala.</t>
  </si>
  <si>
    <t>NABAVA VODOVODNEGA MATERIALA</t>
  </si>
  <si>
    <t>Javni vodovod-zaščita in prestavitev</t>
  </si>
  <si>
    <t>SKUPAJ  brez DDV</t>
  </si>
  <si>
    <t>6.4.2 OCENA VREDNOSTI MATERIALA IN DEL</t>
  </si>
  <si>
    <t>PODODSEK 4</t>
  </si>
  <si>
    <t>Cesta R3-687/7207 Dole - Ponikva - Loče od km 7,800 do km 8,500</t>
  </si>
  <si>
    <t>Z.Št.</t>
  </si>
  <si>
    <t>Vrednost</t>
  </si>
  <si>
    <t>GRADBENA DELA</t>
  </si>
  <si>
    <t/>
  </si>
  <si>
    <t>Trasiranje nove TK kabelske kanalizacije</t>
  </si>
  <si>
    <t>M</t>
  </si>
  <si>
    <t>-sopolaganje cevi PE 2xØ50 mm ob rekonstruirani cesti</t>
  </si>
  <si>
    <t>KOS</t>
  </si>
  <si>
    <t>1.4</t>
  </si>
  <si>
    <t>Dobava in polaganje PVC opozorilnega traku 'POZOR TELEKOM KABEL'</t>
  </si>
  <si>
    <t>M1</t>
  </si>
  <si>
    <t>1.4a</t>
  </si>
  <si>
    <t>Zaščita novopoloženega dvojčka  preko cest /dovozov s cevjo premera Ø125 mm</t>
  </si>
  <si>
    <t>Spajanje PEHD cevi malega premera z razstavljivo spojko vključno z dobavo spojke</t>
  </si>
  <si>
    <t>Zapiranje cevi s PE čepom 0 50 mm</t>
  </si>
  <si>
    <t>DOKUMENTACIJA</t>
  </si>
  <si>
    <t>Izdelava geodetskega posnetka trase kabla s posnetjem karakterističnih točk za izdelavo ITD - nad 250 m</t>
  </si>
  <si>
    <t>KM</t>
  </si>
  <si>
    <t>Izdelava elaborata izvršilne tehnične dokumentacije kabelske kanalizacije, kjer je osnova  geodetski posnetek nad 250m</t>
  </si>
  <si>
    <t>Izdelava elaborata izvršilne tehnične dokumentacije zemeljskega kabla, kjer je osnova  geodetski posnetek - nad 250m</t>
  </si>
  <si>
    <t>Vnos sprememb v obstoječo izvršilno tehnično dokumentacijo</t>
  </si>
  <si>
    <t>URA</t>
  </si>
  <si>
    <t>RAZNO</t>
  </si>
  <si>
    <t>3.1</t>
  </si>
  <si>
    <t>Transportni stroški prevoza materiala od skladišča  do mesta vgradnje - predvideno</t>
  </si>
  <si>
    <t>3.2</t>
  </si>
  <si>
    <t>1- GRADBENA DELA</t>
  </si>
  <si>
    <t>2- DOKUMENTACIJA</t>
  </si>
  <si>
    <t>3 - RAZNO</t>
  </si>
  <si>
    <t>Skupaj:</t>
  </si>
  <si>
    <t>DDV - 22%:</t>
  </si>
  <si>
    <t>Skupaj z DDV:</t>
  </si>
  <si>
    <t>PODODSEK 3</t>
  </si>
  <si>
    <t>Cesta R3-687/7207 Dole - Ponikva - Loče od km 6,140 do km 7,800</t>
  </si>
  <si>
    <t>POPIS 5 - ogroženi TK vodi</t>
  </si>
  <si>
    <t>Trasiranje obstoječe TK kabelske kanalizacije ali obstoječega zemeljskega kabla z uporabo izvršilne tehnične dokumentacije in iskalca kablov na območju gradnje</t>
  </si>
  <si>
    <t>KPL</t>
  </si>
  <si>
    <t>Izkop kabelskega jarka v zemljišču 50% III. in 50 % IV. ktg. Obseg del: izkop jarka dim. 0,9x0,4 m, izdelava podloge za cevi iz peska granulacije 4-8 mm, dobava in polaganje cevi, zasip jarka z utrjevanjem po slojih, odvoz odvečnega materiala in ureditev okolice za naslednje cevi:</t>
  </si>
  <si>
    <t>-Zajetje obst. kabla s polcevjo premera Ø125 mm in dodatna cev premera Ø110 mm</t>
  </si>
  <si>
    <t>1,5</t>
  </si>
  <si>
    <t>- cev premera Ø110 mm</t>
  </si>
  <si>
    <t>1,6</t>
  </si>
  <si>
    <t>1.8</t>
  </si>
  <si>
    <t>1,9</t>
  </si>
  <si>
    <t>Dodatek za izdelavo kabelske kanalizacije ob ali nad obstoječimi TK vodi</t>
  </si>
  <si>
    <t>1,11</t>
  </si>
  <si>
    <t>1.12</t>
  </si>
  <si>
    <t>1.13</t>
  </si>
  <si>
    <t>Podaljšanje obstoječih cevi (polcevi) na mestih izven območja rekonstrukcije</t>
  </si>
  <si>
    <t>Rekapitulacija - POPIS 5:</t>
  </si>
  <si>
    <t>POPIS 7 - ogroženi TK vodi</t>
  </si>
  <si>
    <t>1.3a</t>
  </si>
  <si>
    <t xml:space="preserve">-Zajetje obst. kabla s polcevjo premera Ø125 mm in dodatna cev premera Ø110 mm </t>
  </si>
  <si>
    <t>Rekapitulacija - POPIS 7:</t>
  </si>
  <si>
    <t>6.4.2 SKUPNA REKAPITULACIJA TK vodi, faza 3 in 4</t>
  </si>
  <si>
    <t>Izdelava tankoslojne vzdolžne označbe na vozišču z enokomponentno belo barvo , vključno 250 g/m2  posipa z drobci/kroglicami stekla, strojno, debelina plasti suhe snovi 250 mikrometra, širina črte 12 cm</t>
  </si>
  <si>
    <t>Doplačilo za  izdelavo prekinjenih vzdolžnih označb na vozišču, širina črte 12 cm</t>
  </si>
  <si>
    <t>Op.2</t>
  </si>
  <si>
    <t>Op.1</t>
  </si>
  <si>
    <t>Op2</t>
  </si>
  <si>
    <t xml:space="preserve">3.1 </t>
  </si>
  <si>
    <t xml:space="preserve">3.2 </t>
  </si>
  <si>
    <t>Zavarovanje gradbišča v času gradnje s popolno zaporo prometa po priključkih</t>
  </si>
  <si>
    <t>Nadzor pristojnih komunalnih organizacij na območju gradnje.</t>
  </si>
  <si>
    <t>Op2 sp</t>
  </si>
  <si>
    <t xml:space="preserve">2,2 </t>
  </si>
  <si>
    <r>
      <t xml:space="preserve">Zakoličba obstoječih in predvidenih komunalnih vodov in oznaka križanj.  </t>
    </r>
    <r>
      <rPr>
        <sz val="10"/>
        <rFont val="Swis721 Cn BT"/>
        <family val="2"/>
      </rPr>
      <t>Obračun po dejanskih stroških.</t>
    </r>
  </si>
  <si>
    <t>sodelovanje nadzornih organov lastnikov vodov pri izvajanju del, obračun po dejanskih stroških - predvideno</t>
  </si>
  <si>
    <t>Zakoličenje obstoječih podzemnih komunalnih vodov (kanalizacija, voda, elektrika, javna razsvetljava , TK, plin…)</t>
  </si>
  <si>
    <t>Zakoličenje obstoječih podzemnih komunalnih vodov (kanalizacija, voda, elektrika, javna razsvetljava , TK, plin, ...)</t>
  </si>
  <si>
    <t>TK3</t>
  </si>
  <si>
    <t>TK4</t>
  </si>
  <si>
    <t>Opomba - Sopolaganje novih TK vodov, bo v domeni lastnika TK vodov. Popisi so narejeni posebej in niso predmet tega razpisa</t>
  </si>
  <si>
    <t>5 skupaj</t>
  </si>
  <si>
    <t>Izdelava elaborata zapore ceste za 3.fazo</t>
  </si>
  <si>
    <t xml:space="preserve">Izdelava varnostnega načrta za 3. fazo </t>
  </si>
  <si>
    <t>Izdelava elaborata za ravnanje z odpadki za 3. fazo</t>
  </si>
  <si>
    <t>Izdelava elaborata za vpis v banko cestnih podatkov  VCP  za 3. fazo</t>
  </si>
  <si>
    <t xml:space="preserve">Izdelava projektne dokumentacije za projekt izvedenih del za 3. fazo </t>
  </si>
  <si>
    <t xml:space="preserve">Izdelava projektne dokumentacije za vzdrževanje in obratovanje za 3. fazo </t>
  </si>
  <si>
    <t xml:space="preserve">Projektantski nadzor za 3. fazo </t>
  </si>
  <si>
    <t xml:space="preserve">Geotehnični nadzor za 3. fazo </t>
  </si>
  <si>
    <t>13311</t>
  </si>
  <si>
    <t>Organizacija gradbišča - postavitev in odstranitev začasnih objektov. Zajet je delež skupnega stroška organizacije gradbišča za vsa dela na obravnavanem odseku</t>
  </si>
  <si>
    <t>Izdelava elaborata zapore ceste za 4.fazo</t>
  </si>
  <si>
    <t xml:space="preserve">Izdelava varnostnega načrta za 4. fazo </t>
  </si>
  <si>
    <t>Izdelava elaborata za ravnanje z odpadki za 4. fazo</t>
  </si>
  <si>
    <t>Izdelava elaborata za vpis v banko cestnih podatkov - VCP  za 4. fazo</t>
  </si>
  <si>
    <t>Odstranitev panja s premerom 11 do 30 cm z odvozom na uradno deponijo</t>
  </si>
  <si>
    <t>Odstranitev panja s premerom 31 do 50 cm z odvozom na uradno deponijo</t>
  </si>
  <si>
    <t>`-polaganje cevi PE 2xØ50 mm ob rekonstruirani cesti</t>
  </si>
  <si>
    <t>Izvedba prečkanja ceste z zaščitno cevjo. Obseg del: izkop jarka v zemlj. IV. ktg. Na globini 1,3 m in širine 0,4 m. Dobava in polaganje cevi v pesek granulacije 4-8 mm, obbetoniranje cevi z betonom C16/20 do višine 10 cm nad temenom cevi skadno s risbo v prilogi, zasip z utrjevanjem po slojih, tesnjenje cevi, odvoz odvečnega materiala na uradno deponijo</t>
  </si>
  <si>
    <t>Prevoz materiala na deponijo</t>
  </si>
  <si>
    <t>odlaganje odpadnega asfalta na  deponijo</t>
  </si>
  <si>
    <t>Prevozi materiala na  deponijo</t>
  </si>
  <si>
    <t>1 kos</t>
  </si>
  <si>
    <t xml:space="preserve">Projektantski nadzor
</t>
  </si>
  <si>
    <t>Skupaj z DDV</t>
  </si>
  <si>
    <t>skupaj brez DDV</t>
  </si>
  <si>
    <t>skupaj DRENAŽA</t>
  </si>
  <si>
    <t>Prevoz materiala na  deponijo</t>
  </si>
  <si>
    <t>Demontaža obstoječih cevi pri priključitvah novih in prekinitvah, z začasnim zapiranjem ventilov na obst. cevi, zapora vodooskrbe. Demontaža obst. cestnih kap z označevalnimi tablicami ukinjenih zasunov, hidrantov. Odvoz demontiranih delov, tudi ukinjenih cevi  na deponijo, vključno s stroški deponije.</t>
  </si>
  <si>
    <t>Izkop kabelskega jarka v zemljišču 50% III. in 50 % IV. ktg. Obseg del: izkop jarka dim. 0,9x0,4 m, izdelava podloge za cevi iz peska granulacije 4-8 mm, dobava in polaganje cevi, zasip jarka z utrjevanjem po slojih, odvoz odvečnega materiala na deponijo in ureditev okolice za naslednje cevi</t>
  </si>
  <si>
    <t>Dobava cevi in izdelava kabelskega jaška iz B.C.80cm globine 1m izkop v zemljišču III. do V. ktg., betoniranje dna jaška z betonom, montaža lahkega LŽ pokrova in obbetoniranje , izdelava vseh potrebnih uvodov,  nakladanje in odvoz odvečnega materiala ter stroški deponije, ometavanje in finalna obdelava jaška, čiščenje okolice - z dobavo LŽ pokrova.</t>
  </si>
  <si>
    <t>eur kos</t>
  </si>
  <si>
    <t>Izdelava  PIDa v skladu z zakoni in dopolnitvami  z dokazili  o zanesljivosti objekta, skladno z zahtevami bodočega upravljalca vodovoda</t>
  </si>
  <si>
    <t>Transportni stroški prevoza materiala od skladišča  do mesta vgradnje - predvideno-ocena</t>
  </si>
  <si>
    <t>EUR/kos</t>
  </si>
  <si>
    <t>Izdelava uvrtanih kolov iz ojačenega cementnega betona, sistema Benotto, premera 100 cm, izkop v vezljivi zemljini/zrnati kamnini, dolžine nad 10 do 20 m. Vlkjučeni vsi testi zveznosti pilotov
OPOMBA: -  2 kom po 11,70 m, 2 kom po 12,20 m, 4 kom po 12,70 m, 4 kom po 13,20 m, 4 kom po 13,70 m, 4 kom po 14,20 m in 10 kom po 14,70 m
-  vključena armatura B 500, kol=35.660 kg, 
- beton C30/37
- razred izpostavljenosti: XC2
- stopnja odpornosti proti prodoru vode: PV-II</t>
  </si>
  <si>
    <t>Dobava in postavitev mreže iz vlečene jeklene žice B500A, s premerom &gt; od 4 in &lt; od 12 mm, masa 4,1 do 6 kg/m2
OPOMBA: R 524, količina mrež =1.079 kg</t>
  </si>
  <si>
    <t>Vrtanje vrtine, dobava, vgraditev, prednapenjanje in injektiranje trajnega geotehničnega sidra nosilnosti nad 500 kN, dolžine 20 do 30 m
OPOMBA: - štirivrvno sidro 4x0,6", kvaliteta jekla fy/fu=1570/1770 kN/mm2, dolžine 25 m (Lp=18m in Lv=7m), vključno s prednapenjanjem in zaklinjenjem na projektno silo zaklinjanja. Trajno geotehnično sidro mora imeti Slovensko tehnično soglasje (STS). 3 kom (sidra so kontrolna, opremiti tudi z merskimi celicami -mersko sidro), 3 testna sidra ostanejo v konstrukciji</t>
  </si>
  <si>
    <t>Izdelava uvrtanih kolov iz ojačenega cementnega betona, sistema Benotto, premera 100 cm, izkop v vezljivi zemljini/zrnati kamnini, dolžine nad 10 do 20 m. Vlkjučeni vsi testi zveznosti pilotov.
OPOMBA:-- 58 kom po 10,00 m
-  Vključena armatura B500, kol=51.502 kg 
- beton C30/37
- razred izpostavljenosti: XC2
- stopnja odpornosti proti prodoru vode: PV-I</t>
  </si>
  <si>
    <t>Vrtanje vrtine, dobava, vgraditev, prednapenjanje in injektiranje trajnega geotehničnega sidra nosilnosti nad 500 kN, dolžine 20 do 30 m
OPOMBA: - štirivrvno sidro 4x0,6", kvaliteta jekla fy/fu=1570/1770 kN/mm2, dolžine 23 m (Lp=16m in Lv=7m), vključno s prednapenjanjem in zaklinjenjem na projektno silo zaklinjanja. Trajno geotehnično sidro mora imeti Slovensko tehnično soglasje (STS). 3 kom (sidra so kontrolna, opremiti tudi z merskimi celicami -mersko sidro), 3 testna sidra, ki ostanejo v konstrukciji.</t>
  </si>
  <si>
    <t>SKUPAJ brez DDV</t>
  </si>
  <si>
    <t>Prepusti</t>
  </si>
  <si>
    <t>SKUPAJ PREPUSTI brez DDV</t>
  </si>
  <si>
    <t>Skupaj</t>
  </si>
  <si>
    <t>SKUPAJ OBJEKTI brez DDV</t>
  </si>
  <si>
    <t xml:space="preserve">znesek </t>
  </si>
  <si>
    <t>Rezkanje ali rušenje asfaltnega cestišča v debelini do 11 cm v potrebni širini vključno z zarezanjem, poravnavanjem, zavaljanjem in odvozom na  deponijo. Zagotavljanje prevoznosti do končne ureditve.  Vključno s stroški deponije.</t>
  </si>
  <si>
    <t>Stroški izdelave projektne dokumentacije za ureditev cestnega prometa med gradnjo (za 3.fazo in pripadajoče priključke). V postavki je potrebno zajeti vse morebitne začasne ureditve glede na predvideno organizacijo gradbišča ter terminski plan, vključno z vsemi soglasji in plačilom taks.</t>
  </si>
  <si>
    <t>*</t>
  </si>
  <si>
    <r>
      <rPr>
        <b/>
        <sz val="14"/>
        <color rgb="FFFF0000"/>
        <rFont val="Swis721 Cn BT"/>
        <family val="2"/>
      </rPr>
      <t>CP-1</t>
    </r>
    <r>
      <rPr>
        <b/>
        <sz val="14"/>
        <rFont val="Swis721 Cn BT"/>
        <family val="2"/>
      </rPr>
      <t xml:space="preserve"> </t>
    </r>
    <r>
      <rPr>
        <b/>
        <sz val="12"/>
        <rFont val="Swis721 Cn BT"/>
        <family val="2"/>
      </rPr>
      <t>Cevni prepust za Kmetov potok v km 8,3+31.80</t>
    </r>
  </si>
  <si>
    <r>
      <rPr>
        <b/>
        <sz val="14"/>
        <color rgb="FFFF0000"/>
        <rFont val="Swis721 Cn BT"/>
        <family val="2"/>
      </rPr>
      <t xml:space="preserve">CP-2 </t>
    </r>
    <r>
      <rPr>
        <b/>
        <sz val="12"/>
        <rFont val="Swis721 Cn BT"/>
        <family val="2"/>
      </rPr>
      <t>Cevni prepust za Kmetov potok v km 8,3+67.36</t>
    </r>
  </si>
  <si>
    <t xml:space="preserve">Dovoz odkopanega materiala na deponijo  z nakladanjem na kamion, razkladanjem, razgrinjanjem, planiranjem in utrjevanjem v slojih po 50 cm, vključno s stroški deponije. </t>
  </si>
  <si>
    <t>*Profil R-421 - trasa po robu brežine - Izkop kabelskega jarka v zemljišču 50% III. in 50 % IV. ktg. Obseg del: izkop jarka dim. 0,9x0,4 m, izdelava podloge za cevi iz peska granulacije 4-8 mm, dobava in polaganje cevi, zasip jarka z utrjevanjem po slojih, odvoz odvečnega materiala na deponijo, stroški deponije in ureditev okolice za naslednje cevi:</t>
  </si>
  <si>
    <t>Izkop kabelskega jarka v zemljišču 50% III. in 50 % IV. ktg. Obseg del: izkop jarka dim. 0,9x0,4 m, izdelava podloge za cevi iz peska granulacije 4-8 mm, dobava in polaganje cevi, zasip jarka z utrjevanjem po slojih, odvoz odvečnega materiala na deponijo, stroški deponije in ureditev okolice za naslednje cevi:</t>
  </si>
  <si>
    <t>Dobava cevi in izdelava kabelskega jaška iz B.C.80cm globine 1m izkop v zemljišču III. do V. ktg., betoniranje dna jaška z betonom, montaža lahkega LŽ pokrova in obbetoniranje , izdelava vseh potrebnih uvodov,  nakladanje in odvoz odvečnega materiala na deponijo ter stroški deponije, ometavanje in finalna obdelava jaška, čiščenje okolice - z dobavo LŽ pokrova.</t>
  </si>
  <si>
    <t>PROJEKTANTSKI POPIS DEL</t>
  </si>
  <si>
    <t>proj.cena/enoto</t>
  </si>
  <si>
    <t>kol.</t>
  </si>
  <si>
    <t>projekt. cena/enoto</t>
  </si>
  <si>
    <t>odlaganje odpadnega asfalta na  deponijo s stroški deponije</t>
  </si>
  <si>
    <t>9</t>
  </si>
  <si>
    <t>TK vodi, ogroženi in sopolaganje - 3 in 4</t>
  </si>
  <si>
    <t>Priključki  3.faza</t>
  </si>
  <si>
    <t xml:space="preserve">Cesta, 4. faza, km 7,800 do km 8,500 (Ponikva - Loče) </t>
  </si>
  <si>
    <t>Priključki 4.faza</t>
  </si>
  <si>
    <t xml:space="preserve">Cesta, 3.faza, km 6,140 do km 7,800 (Ponikva - Loče) </t>
  </si>
  <si>
    <t>Stroški izdelave projektne dokumentacije za ureditev cestnega prometa med gradnjo (za 4.fazo in pripadajoče priključke). V postavki je potrebno zajeti vse morebitne začasne ureditve glede na predvideno organizacijo gradbišča ter terminski plan, vključno z vsemi soglasji in plačilom taks.</t>
  </si>
  <si>
    <t>Organizacija gradbišča - postavitev in odstranitev začasnih objektov. Zajet je delež skupnega stroška organizacije gradbišča za vsa dela na obravnavanem - 4. odseku (fazi)</t>
  </si>
  <si>
    <t>brez DDV</t>
  </si>
  <si>
    <t>6 Op 2</t>
  </si>
  <si>
    <t>SKUPAJ brez DDV:</t>
  </si>
  <si>
    <t>SKUPAJ z DDV:</t>
  </si>
  <si>
    <t>2,5 Op1 sp</t>
  </si>
  <si>
    <t>2,9  Op1 sp.</t>
  </si>
  <si>
    <t>3,6  Op1 sp.</t>
  </si>
  <si>
    <t>1,1 Op2 sp.</t>
  </si>
  <si>
    <t>1,6 Op2</t>
  </si>
  <si>
    <t>Op.1 7</t>
  </si>
  <si>
    <r>
      <t>m</t>
    </r>
    <r>
      <rPr>
        <vertAlign val="superscript"/>
        <sz val="11"/>
        <rFont val="Swis721 LtCn BT"/>
        <family val="2"/>
      </rPr>
      <t>2</t>
    </r>
  </si>
  <si>
    <r>
      <t>m</t>
    </r>
    <r>
      <rPr>
        <vertAlign val="superscript"/>
        <sz val="11"/>
        <rFont val="Swis721 LtCn BT"/>
        <family val="2"/>
      </rPr>
      <t>3</t>
    </r>
  </si>
  <si>
    <r>
      <rPr>
        <b/>
        <sz val="11"/>
        <rFont val="Swis721 LtCn BT"/>
        <family val="2"/>
      </rPr>
      <t>Opomba2</t>
    </r>
    <r>
      <rPr>
        <b/>
        <sz val="11"/>
        <color indexed="8"/>
        <rFont val="Swis721 LtCn BT"/>
        <family val="2"/>
      </rPr>
      <t xml:space="preserve"> : Fiksirana postavka v fazi priprave ponudbe. Ponudnik naj ceno za to postavko pusti tako kot je, obračun se izvrši na podlagi izdanega računa in potrditve s strani nadzora</t>
    </r>
  </si>
  <si>
    <r>
      <rPr>
        <b/>
        <sz val="11"/>
        <rFont val="Swis721 LtCn BT"/>
        <family val="2"/>
      </rPr>
      <t>Opomba1</t>
    </r>
    <r>
      <rPr>
        <b/>
        <sz val="11"/>
        <color indexed="8"/>
        <rFont val="Swis721 LtCn BT"/>
        <family val="2"/>
      </rPr>
      <t xml:space="preserve"> :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</si>
  <si>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t>Op.1 5</t>
  </si>
  <si>
    <t>Rekonstrukcija regionalne ceste R3-687/7207 Dole - Ponikva - Loče od km 6,140 do km 8,500,  3. in 4. faza</t>
  </si>
  <si>
    <t>Vgrajevanje nasipov iz zrnate zemljine - 3.ktg - zasip s predhodno izkopano zemljino</t>
  </si>
  <si>
    <t>Prestavitev kabla nizkonapetostnega voda</t>
  </si>
  <si>
    <t>Dobava in vgraditev merilne celice za odčitavanje sil v sidrih</t>
  </si>
  <si>
    <t xml:space="preserve">S 56 </t>
  </si>
  <si>
    <t>Izdelava jaška iz ojačanega cementnega betona, krožnega prereza, premera 30 cm, globokega do 1,0 m
OPOMBA: - v postavki upoštevan betonski pokrov, krožnega prereza s premerom 30 cm,
- povezava drenaže s cestno kanalizacijo</t>
  </si>
  <si>
    <t>Izdelava jaška iz cementnega betona, krožnega prereza s premerom 100 cm, globokega 2,0 do 2,5 m
OPOMBA: - vtok kanalete pod pokrovom
- v postavki upoštevan pokrov iz ojačenega cementnega betona,
- jašek ima peskolov</t>
  </si>
  <si>
    <t>Izdelava jaška iz cementnega betona, krožnega prereza s premerom 80 cm, globokega 1,5 do 2,0 m
OPOMBA: - v postavki upoštevan betonski pokrov, iz ojačenega cementnega betona, krožnega prereza, s premerom 80 cm
- jašek ima peskolov</t>
  </si>
</sst>
</file>

<file path=xl/styles.xml><?xml version="1.0" encoding="utf-8"?>
<styleSheet xmlns="http://schemas.openxmlformats.org/spreadsheetml/2006/main">
  <numFmts count="6">
    <numFmt numFmtId="164" formatCode="_-* #,##0.00\ _S_I_T_-;\-* #,##0.00\ _S_I_T_-;_-* &quot;-&quot;??\ _S_I_T_-;_-@_-"/>
    <numFmt numFmtId="165" formatCode="0_ ;\-0\ "/>
    <numFmt numFmtId="166" formatCode="0.0"/>
    <numFmt numFmtId="167" formatCode="#,##0.00\ [$€-424];[Red]\-#,##0.00\ [$€-424]"/>
    <numFmt numFmtId="168" formatCode="_(* #,##0.00_);_(* \(#,##0.00\);_(* &quot;-&quot;??_);_(@_)"/>
    <numFmt numFmtId="169" formatCode="_-* #,##0.00\ _E_U_R_-;\-* #,##0.00\ _E_U_R_-;_-* &quot;-&quot;??\ _E_U_R_-;_-@_-"/>
  </numFmts>
  <fonts count="1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  <charset val="238"/>
    </font>
    <font>
      <u/>
      <sz val="10"/>
      <color indexed="10"/>
      <name val="Arial"/>
      <family val="2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color indexed="10"/>
      <name val="Times New Roman"/>
      <family val="1"/>
    </font>
    <font>
      <sz val="10"/>
      <color indexed="10"/>
      <name val="Arial CE"/>
      <family val="2"/>
      <charset val="238"/>
    </font>
    <font>
      <b/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CE"/>
      <charset val="238"/>
    </font>
    <font>
      <vertAlign val="superscript"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sz val="10"/>
      <name val="Swis721 Cn BT"/>
      <family val="2"/>
    </font>
    <font>
      <sz val="10"/>
      <color rgb="FF00B050"/>
      <name val="Swis721 Cn BT"/>
      <family val="2"/>
    </font>
    <font>
      <b/>
      <sz val="10"/>
      <color rgb="FFFF0000"/>
      <name val="Swis721 Cn BT"/>
      <family val="2"/>
    </font>
    <font>
      <b/>
      <sz val="10"/>
      <name val="Swis721 Cn BT"/>
      <family val="2"/>
    </font>
    <font>
      <b/>
      <i/>
      <sz val="10"/>
      <name val="Swis721 Cn BT"/>
      <family val="2"/>
    </font>
    <font>
      <b/>
      <sz val="10"/>
      <color rgb="FF00B050"/>
      <name val="Swis721 Cn BT"/>
      <family val="2"/>
    </font>
    <font>
      <sz val="10"/>
      <color indexed="8"/>
      <name val="Swis721 Cn BT"/>
      <family val="2"/>
    </font>
    <font>
      <sz val="10"/>
      <color indexed="48"/>
      <name val="Swis721 Cn BT"/>
      <family val="2"/>
    </font>
    <font>
      <vertAlign val="superscript"/>
      <sz val="10"/>
      <color indexed="8"/>
      <name val="Swis721 Cn BT"/>
      <family val="2"/>
    </font>
    <font>
      <b/>
      <sz val="10"/>
      <color indexed="10"/>
      <name val="Swis721 Cn BT"/>
      <family val="2"/>
    </font>
    <font>
      <vertAlign val="superscript"/>
      <sz val="10"/>
      <name val="Swis721 Cn BT"/>
      <family val="2"/>
    </font>
    <font>
      <sz val="10"/>
      <color indexed="10"/>
      <name val="Swis721 Cn BT"/>
      <family val="2"/>
    </font>
    <font>
      <sz val="10"/>
      <color rgb="FFFF0000"/>
      <name val="Swis721 Cn BT"/>
      <family val="2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11"/>
      <name val="Swis721 Cn BT"/>
      <family val="2"/>
    </font>
    <font>
      <b/>
      <sz val="12"/>
      <name val="Swis721 Cn BT"/>
      <family val="2"/>
    </font>
    <font>
      <b/>
      <i/>
      <sz val="11"/>
      <name val="Swis721 Cn BT"/>
      <family val="2"/>
    </font>
    <font>
      <sz val="9"/>
      <name val="Swis721 Cn BT"/>
      <family val="2"/>
    </font>
    <font>
      <sz val="12"/>
      <name val="Swis721 Cn BT"/>
      <family val="2"/>
    </font>
    <font>
      <sz val="11"/>
      <name val="Swis721 Cn BT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 CE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4"/>
      <name val="Swis721 Cn BT"/>
      <family val="2"/>
    </font>
    <font>
      <b/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name val="Swis721 Cn BT"/>
      <family val="2"/>
    </font>
    <font>
      <i/>
      <sz val="11"/>
      <name val="Arial"/>
      <family val="2"/>
      <charset val="238"/>
    </font>
    <font>
      <i/>
      <sz val="11"/>
      <name val="Swis721 Cn BT"/>
      <family val="2"/>
    </font>
    <font>
      <b/>
      <i/>
      <sz val="11"/>
      <name val="Arial"/>
      <family val="2"/>
      <charset val="238"/>
    </font>
    <font>
      <i/>
      <sz val="10"/>
      <name val="Swis721 Cn BT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2"/>
      <name val="Swis721 Cn BT"/>
      <family val="2"/>
    </font>
    <font>
      <b/>
      <i/>
      <sz val="14"/>
      <name val="Arial"/>
      <family val="2"/>
      <charset val="238"/>
    </font>
    <font>
      <b/>
      <i/>
      <sz val="14"/>
      <name val="Swis721 Cn BT"/>
      <family val="2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Arial Narrow"/>
      <family val="2"/>
      <charset val="238"/>
    </font>
    <font>
      <sz val="12"/>
      <name val="Times New Roman CE"/>
      <family val="1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Times New Roman CE"/>
      <family val="1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Swis721 Cn BT"/>
      <family val="2"/>
    </font>
    <font>
      <sz val="11"/>
      <name val="Calibri"/>
      <family val="2"/>
      <charset val="238"/>
      <scheme val="minor"/>
    </font>
    <font>
      <sz val="11"/>
      <color rgb="FFFF0000"/>
      <name val="Swis721 Cn BT"/>
      <family val="2"/>
    </font>
    <font>
      <b/>
      <i/>
      <sz val="12"/>
      <color rgb="FFFF0000"/>
      <name val="Swis721 Cn BT"/>
      <family val="2"/>
    </font>
    <font>
      <sz val="11"/>
      <name val="Swis721 LtCn BT"/>
      <family val="2"/>
    </font>
    <font>
      <b/>
      <sz val="14"/>
      <name val="Swis721 LtCn BT"/>
      <family val="2"/>
    </font>
    <font>
      <b/>
      <sz val="11"/>
      <name val="Swis721 LtCn BT"/>
      <family val="2"/>
    </font>
    <font>
      <b/>
      <sz val="12"/>
      <name val="Swis721 LtCn BT"/>
      <family val="2"/>
    </font>
    <font>
      <sz val="11"/>
      <color rgb="FFFF0000"/>
      <name val="Swis721 LtCn BT"/>
      <family val="2"/>
    </font>
    <font>
      <b/>
      <sz val="11"/>
      <color rgb="FFFF0000"/>
      <name val="Swis721 LtCn BT"/>
      <family val="2"/>
    </font>
    <font>
      <b/>
      <i/>
      <sz val="14"/>
      <name val="Swis721 LtCn BT"/>
      <family val="2"/>
    </font>
    <font>
      <b/>
      <i/>
      <sz val="12"/>
      <name val="Swis721 LtCn BT"/>
      <family val="2"/>
    </font>
    <font>
      <b/>
      <i/>
      <sz val="12"/>
      <color rgb="FFFF0000"/>
      <name val="Swis721 LtCn BT"/>
      <family val="2"/>
    </font>
    <font>
      <b/>
      <sz val="10"/>
      <name val="Swis721 LtCn BT"/>
      <family val="2"/>
    </font>
    <font>
      <i/>
      <sz val="10"/>
      <color indexed="48"/>
      <name val="Swis721 Cn BT"/>
      <family val="2"/>
    </font>
    <font>
      <b/>
      <i/>
      <sz val="10"/>
      <color theme="6" tint="-0.499984740745262"/>
      <name val="Arial"/>
      <family val="2"/>
      <charset val="238"/>
    </font>
    <font>
      <b/>
      <sz val="12"/>
      <color rgb="FF00B050"/>
      <name val="Swis721 Cn BT"/>
      <family val="2"/>
    </font>
    <font>
      <b/>
      <sz val="11"/>
      <color indexed="10"/>
      <name val="Swis721 Cn BT"/>
      <family val="2"/>
    </font>
    <font>
      <sz val="11"/>
      <color indexed="10"/>
      <name val="Swis721 Cn BT"/>
      <family val="2"/>
    </font>
    <font>
      <sz val="11"/>
      <color indexed="48"/>
      <name val="Swis721 Cn BT"/>
      <family val="2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b/>
      <sz val="11"/>
      <color rgb="FFFF0000"/>
      <name val="Swis721 Cn BT"/>
      <family val="2"/>
    </font>
    <font>
      <b/>
      <sz val="12"/>
      <color rgb="FFFF0000"/>
      <name val="Swis721 Cn BT"/>
      <family val="2"/>
    </font>
    <font>
      <sz val="11"/>
      <color theme="6" tint="-0.249977111117893"/>
      <name val="Swis721 Cn BT"/>
      <family val="2"/>
    </font>
    <font>
      <sz val="10"/>
      <color theme="3" tint="0.39997558519241921"/>
      <name val="Swis721 Cn BT"/>
      <family val="2"/>
    </font>
    <font>
      <sz val="14"/>
      <color theme="9" tint="-0.499984740745262"/>
      <name val="Swis721 Cn BT"/>
      <family val="2"/>
    </font>
    <font>
      <b/>
      <sz val="14"/>
      <color theme="9" tint="-0.499984740745262"/>
      <name val="Swis721 Cn BT"/>
      <family val="2"/>
    </font>
    <font>
      <sz val="10"/>
      <color theme="9" tint="-0.499984740745262"/>
      <name val="Swis721 Cn BT"/>
      <family val="2"/>
    </font>
    <font>
      <b/>
      <sz val="14"/>
      <color rgb="FFFF0000"/>
      <name val="Swis721 Cn BT"/>
      <family val="2"/>
    </font>
    <font>
      <b/>
      <sz val="16"/>
      <color rgb="FFFF0000"/>
      <name val="Swis721 Cn BT"/>
      <family val="2"/>
    </font>
    <font>
      <sz val="11"/>
      <color theme="6" tint="-0.249977111117893"/>
      <name val="Swis721 LtCn BT"/>
      <family val="2"/>
    </font>
    <font>
      <sz val="16"/>
      <color theme="1"/>
      <name val="Calibri"/>
      <family val="2"/>
      <charset val="238"/>
      <scheme val="minor"/>
    </font>
    <font>
      <sz val="10"/>
      <name val="Arial CE"/>
    </font>
    <font>
      <b/>
      <sz val="20"/>
      <name val="Arial CE"/>
      <family val="2"/>
      <charset val="238"/>
    </font>
    <font>
      <b/>
      <i/>
      <sz val="16"/>
      <color theme="1"/>
      <name val="Times New Roman"/>
      <family val="1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b/>
      <sz val="14"/>
      <color rgb="FFC00000"/>
      <name val="Arial CE"/>
      <family val="2"/>
      <charset val="238"/>
    </font>
    <font>
      <sz val="10"/>
      <color theme="0" tint="-0.34998626667073579"/>
      <name val="Arial CE"/>
      <charset val="238"/>
    </font>
    <font>
      <b/>
      <i/>
      <sz val="11"/>
      <color rgb="FFFF0000"/>
      <name val="Arial"/>
      <family val="2"/>
      <charset val="238"/>
    </font>
    <font>
      <sz val="12"/>
      <color rgb="FFFF0000"/>
      <name val="Swis721 Cn BT"/>
      <family val="2"/>
    </font>
    <font>
      <sz val="11"/>
      <color indexed="10"/>
      <name val="Swis721 LtCn BT"/>
      <family val="2"/>
    </font>
    <font>
      <vertAlign val="superscript"/>
      <sz val="11"/>
      <name val="Swis721 LtCn BT"/>
      <family val="2"/>
    </font>
    <font>
      <b/>
      <sz val="11"/>
      <color indexed="10"/>
      <name val="Swis721 LtCn BT"/>
      <family val="2"/>
    </font>
    <font>
      <b/>
      <i/>
      <sz val="11"/>
      <name val="Swis721 LtCn BT"/>
      <family val="2"/>
    </font>
    <font>
      <b/>
      <sz val="11"/>
      <color theme="5" tint="-0.249977111117893"/>
      <name val="Swis721 LtCn BT"/>
      <family val="2"/>
    </font>
    <font>
      <b/>
      <sz val="11"/>
      <color theme="1"/>
      <name val="Swis721 LtCn BT"/>
      <family val="2"/>
    </font>
    <font>
      <b/>
      <sz val="11"/>
      <color indexed="8"/>
      <name val="Swis721 LtCn BT"/>
      <family val="2"/>
    </font>
    <font>
      <b/>
      <sz val="11"/>
      <color theme="6" tint="-0.499984740745262"/>
      <name val="Swis721 LtCn BT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</fills>
  <borders count="18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/>
      <right style="hair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indexed="64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1D8E5"/>
      </left>
      <right style="thin">
        <color indexed="64"/>
      </right>
      <top style="thin">
        <color rgb="FFD1D8E5"/>
      </top>
      <bottom style="thin">
        <color rgb="FFD1D8E5"/>
      </bottom>
      <diagonal/>
    </border>
    <border>
      <left style="thin">
        <color indexed="64"/>
      </left>
      <right style="thin">
        <color rgb="FFD1D8E5"/>
      </right>
      <top style="thin">
        <color rgb="FFD1D8E5"/>
      </top>
      <bottom style="thin">
        <color rgb="FFD1D8E5"/>
      </bottom>
      <diagonal/>
    </border>
    <border>
      <left style="thin">
        <color rgb="FFD1D8E5"/>
      </left>
      <right style="thin">
        <color rgb="FFD1D8E5"/>
      </right>
      <top style="thin">
        <color rgb="FFD1D8E5"/>
      </top>
      <bottom style="thin">
        <color rgb="FFD1D8E5"/>
      </bottom>
      <diagonal/>
    </border>
    <border>
      <left style="thin">
        <color indexed="64"/>
      </left>
      <right style="thin">
        <color rgb="FFD1D8E5"/>
      </right>
      <top/>
      <bottom/>
      <diagonal/>
    </border>
    <border>
      <left style="thin">
        <color rgb="FFD1D8E5"/>
      </left>
      <right style="thin">
        <color rgb="FFD1D8E5"/>
      </right>
      <top/>
      <bottom/>
      <diagonal/>
    </border>
    <border>
      <left style="thin">
        <color rgb="FFD1D8E5"/>
      </left>
      <right style="thin">
        <color rgb="FFD1D8E5"/>
      </right>
      <top/>
      <bottom style="thin">
        <color rgb="FFD0D7E5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rgb="FFD1D8E5"/>
      </right>
      <top style="thin">
        <color indexed="64"/>
      </top>
      <bottom/>
      <diagonal/>
    </border>
    <border>
      <left style="thin">
        <color rgb="FFD1D8E5"/>
      </left>
      <right style="thin">
        <color rgb="FFD1D8E5"/>
      </right>
      <top style="thin">
        <color indexed="64"/>
      </top>
      <bottom style="thin">
        <color rgb="FFD0D7E5"/>
      </bottom>
      <diagonal/>
    </border>
    <border>
      <left style="thin">
        <color rgb="FFD1D8E5"/>
      </left>
      <right style="thin">
        <color rgb="FFD1D8E5"/>
      </right>
      <top style="thin">
        <color indexed="64"/>
      </top>
      <bottom/>
      <diagonal/>
    </border>
    <border>
      <left style="thin">
        <color indexed="64"/>
      </left>
      <right style="thin">
        <color rgb="FFD1D8E5"/>
      </right>
      <top/>
      <bottom style="thin">
        <color rgb="FFD1D8E5"/>
      </bottom>
      <diagonal/>
    </border>
    <border>
      <left style="thin">
        <color rgb="FFD1D8E5"/>
      </left>
      <right style="thin">
        <color rgb="FFD1D8E5"/>
      </right>
      <top/>
      <bottom style="thin">
        <color rgb="FFD1D8E5"/>
      </bottom>
      <diagonal/>
    </border>
    <border>
      <left style="thin">
        <color rgb="FFD1D8E5"/>
      </left>
      <right style="thin">
        <color rgb="FFD1D8E5"/>
      </right>
      <top style="thin">
        <color rgb="FFD0D7E5"/>
      </top>
      <bottom style="thin">
        <color rgb="FFD1D8E5"/>
      </bottom>
      <diagonal/>
    </border>
    <border>
      <left style="thin">
        <color rgb="FFD1D8E5"/>
      </left>
      <right style="thin">
        <color indexed="64"/>
      </right>
      <top/>
      <bottom/>
      <diagonal/>
    </border>
    <border>
      <left style="thin">
        <color rgb="FFD1D8E5"/>
      </left>
      <right style="thin">
        <color indexed="64"/>
      </right>
      <top style="thin">
        <color rgb="FFD1D8E5"/>
      </top>
      <bottom/>
      <diagonal/>
    </border>
    <border>
      <left style="thin">
        <color rgb="FFD1D8E5"/>
      </left>
      <right style="thin">
        <color indexed="64"/>
      </right>
      <top/>
      <bottom style="thin">
        <color rgb="FFD0D7E5"/>
      </bottom>
      <diagonal/>
    </border>
    <border>
      <left style="thin">
        <color rgb="FFD1D8E5"/>
      </left>
      <right style="thin">
        <color rgb="FFD1D8E5"/>
      </right>
      <top style="thin">
        <color rgb="FFD0D7E5"/>
      </top>
      <bottom style="thin">
        <color rgb="FFD0D7E5"/>
      </bottom>
      <diagonal/>
    </border>
    <border>
      <left/>
      <right style="thin">
        <color rgb="FFD1D8E5"/>
      </right>
      <top style="thin">
        <color rgb="FFD0D7E5"/>
      </top>
      <bottom style="thin">
        <color rgb="FFD0D7E5"/>
      </bottom>
      <diagonal/>
    </border>
    <border>
      <left style="thin">
        <color rgb="FFD1D8E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D1D8E5"/>
      </right>
      <top style="thin">
        <color rgb="FFD1D8E5"/>
      </top>
      <bottom/>
      <diagonal/>
    </border>
    <border>
      <left/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indexed="64"/>
      </bottom>
      <diagonal/>
    </border>
    <border>
      <left/>
      <right style="thin">
        <color rgb="FFD0D7E5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D1D8E5"/>
      </top>
      <bottom style="thin">
        <color rgb="FFD1D8E5"/>
      </bottom>
      <diagonal/>
    </border>
    <border>
      <left style="thin">
        <color rgb="FFD1D8E5"/>
      </left>
      <right/>
      <top style="thin">
        <color rgb="FFD1D8E5"/>
      </top>
      <bottom style="thin">
        <color rgb="FFD1D8E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thin">
        <color indexed="64"/>
      </right>
      <top style="thin">
        <color indexed="64"/>
      </top>
      <bottom/>
      <diagonal/>
    </border>
    <border>
      <left style="thin">
        <color rgb="FFD1D8E5"/>
      </left>
      <right style="thin">
        <color indexed="64"/>
      </right>
      <top/>
      <bottom style="thin">
        <color rgb="FFD1D8E5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/>
      <diagonal/>
    </border>
    <border>
      <left style="thin">
        <color rgb="FFD1D8E5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0D7E5"/>
      </left>
      <right style="thin">
        <color indexed="64"/>
      </right>
      <top style="thin">
        <color rgb="FFD0D7E5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hair">
        <color indexed="64"/>
      </top>
      <bottom style="thin">
        <color indexed="64"/>
      </bottom>
      <diagonal/>
    </border>
    <border>
      <left/>
      <right style="thin">
        <color rgb="FFD0D7E5"/>
      </right>
      <top style="hair">
        <color indexed="64"/>
      </top>
      <bottom style="thin">
        <color indexed="64"/>
      </bottom>
      <diagonal/>
    </border>
    <border>
      <left style="thin">
        <color rgb="FFD1D8E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theme="3" tint="0.39991454817346722"/>
      </left>
      <right style="medium">
        <color theme="3" tint="0.39991454817346722"/>
      </right>
      <top/>
      <bottom style="thin">
        <color theme="3" tint="0.399945066682943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1">
    <xf numFmtId="0" fontId="0" fillId="0" borderId="0" applyFont="0" applyBorder="0"/>
    <xf numFmtId="0" fontId="3" fillId="0" borderId="0" applyFont="0" applyBorder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8" fontId="131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/>
    <xf numFmtId="0" fontId="33" fillId="0" borderId="0"/>
    <xf numFmtId="0" fontId="3" fillId="0" borderId="0"/>
  </cellStyleXfs>
  <cellXfs count="21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0" xfId="2" applyFont="1" applyBorder="1"/>
    <xf numFmtId="0" fontId="0" fillId="0" borderId="0" xfId="0" applyBorder="1"/>
    <xf numFmtId="0" fontId="11" fillId="0" borderId="10" xfId="2" applyNumberFormat="1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1" xfId="2" applyFont="1" applyBorder="1"/>
    <xf numFmtId="4" fontId="0" fillId="0" borderId="0" xfId="0" applyNumberFormat="1" applyBorder="1"/>
    <xf numFmtId="4" fontId="5" fillId="0" borderId="0" xfId="0" applyNumberFormat="1" applyFont="1"/>
    <xf numFmtId="0" fontId="5" fillId="0" borderId="0" xfId="0" applyFont="1" applyBorder="1"/>
    <xf numFmtId="0" fontId="5" fillId="0" borderId="0" xfId="0" applyFont="1" applyAlignment="1">
      <alignment horizontal="justify"/>
    </xf>
    <xf numFmtId="4" fontId="11" fillId="0" borderId="17" xfId="2" applyNumberFormat="1" applyFont="1" applyBorder="1"/>
    <xf numFmtId="0" fontId="4" fillId="2" borderId="18" xfId="0" applyFont="1" applyFill="1" applyBorder="1" applyAlignment="1">
      <alignment horizontal="centerContinuous" vertical="justify"/>
    </xf>
    <xf numFmtId="0" fontId="4" fillId="2" borderId="19" xfId="0" applyFont="1" applyFill="1" applyBorder="1" applyAlignment="1">
      <alignment horizontal="centerContinuous" vertical="justify"/>
    </xf>
    <xf numFmtId="0" fontId="14" fillId="0" borderId="0" xfId="0" applyFont="1"/>
    <xf numFmtId="4" fontId="14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3" fillId="0" borderId="0" xfId="0" applyFont="1"/>
    <xf numFmtId="0" fontId="3" fillId="0" borderId="0" xfId="0" applyFont="1" applyFill="1"/>
    <xf numFmtId="0" fontId="16" fillId="0" borderId="0" xfId="0" applyFont="1" applyBorder="1"/>
    <xf numFmtId="4" fontId="3" fillId="0" borderId="0" xfId="0" applyNumberFormat="1" applyFont="1" applyBorder="1"/>
    <xf numFmtId="0" fontId="3" fillId="0" borderId="23" xfId="0" applyFont="1" applyBorder="1"/>
    <xf numFmtId="4" fontId="6" fillId="0" borderId="0" xfId="0" applyNumberFormat="1" applyFont="1" applyBorder="1"/>
    <xf numFmtId="4" fontId="15" fillId="0" borderId="0" xfId="0" applyNumberFormat="1" applyFont="1" applyBorder="1"/>
    <xf numFmtId="4" fontId="1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4" fontId="15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Fill="1" applyBorder="1"/>
    <xf numFmtId="0" fontId="16" fillId="0" borderId="0" xfId="0" applyFont="1" applyAlignment="1">
      <alignment horizontal="justify"/>
    </xf>
    <xf numFmtId="0" fontId="20" fillId="0" borderId="0" xfId="0" applyFont="1"/>
    <xf numFmtId="0" fontId="10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0" xfId="2" applyFont="1" applyBorder="1"/>
    <xf numFmtId="4" fontId="10" fillId="0" borderId="0" xfId="2" applyNumberFormat="1" applyFont="1" applyBorder="1" applyAlignment="1">
      <alignment horizontal="center"/>
    </xf>
    <xf numFmtId="0" fontId="2" fillId="0" borderId="0" xfId="0" applyFont="1" applyBorder="1"/>
    <xf numFmtId="0" fontId="22" fillId="0" borderId="0" xfId="0" applyFont="1"/>
    <xf numFmtId="0" fontId="2" fillId="0" borderId="0" xfId="0" applyFont="1"/>
    <xf numFmtId="0" fontId="3" fillId="0" borderId="9" xfId="0" applyFont="1" applyBorder="1"/>
    <xf numFmtId="0" fontId="22" fillId="0" borderId="0" xfId="0" applyFont="1" applyBorder="1"/>
    <xf numFmtId="4" fontId="4" fillId="2" borderId="19" xfId="0" applyNumberFormat="1" applyFont="1" applyFill="1" applyBorder="1" applyAlignment="1">
      <alignment horizontal="centerContinuous" vertical="justify"/>
    </xf>
    <xf numFmtId="4" fontId="5" fillId="0" borderId="31" xfId="0" applyNumberFormat="1" applyFont="1" applyFill="1" applyBorder="1" applyAlignment="1"/>
    <xf numFmtId="0" fontId="5" fillId="0" borderId="22" xfId="0" applyFont="1" applyBorder="1" applyAlignment="1">
      <alignment horizontal="center"/>
    </xf>
    <xf numFmtId="49" fontId="5" fillId="0" borderId="22" xfId="0" applyNumberFormat="1" applyFont="1" applyBorder="1" applyAlignment="1">
      <alignment vertical="justify"/>
    </xf>
    <xf numFmtId="0" fontId="5" fillId="0" borderId="22" xfId="0" applyFont="1" applyBorder="1"/>
    <xf numFmtId="49" fontId="5" fillId="0" borderId="2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2" xfId="0" applyFont="1" applyBorder="1"/>
    <xf numFmtId="0" fontId="8" fillId="0" borderId="32" xfId="0" applyFont="1" applyBorder="1" applyAlignment="1">
      <alignment vertical="justify"/>
    </xf>
    <xf numFmtId="0" fontId="5" fillId="0" borderId="32" xfId="0" applyFont="1" applyBorder="1" applyAlignment="1">
      <alignment horizontal="center"/>
    </xf>
    <xf numFmtId="4" fontId="5" fillId="0" borderId="32" xfId="0" applyNumberFormat="1" applyFont="1" applyBorder="1"/>
    <xf numFmtId="4" fontId="5" fillId="0" borderId="40" xfId="0" applyNumberFormat="1" applyFont="1" applyFill="1" applyBorder="1" applyAlignment="1"/>
    <xf numFmtId="49" fontId="5" fillId="0" borderId="28" xfId="0" applyNumberFormat="1" applyFont="1" applyFill="1" applyBorder="1" applyAlignment="1">
      <alignment horizontal="left"/>
    </xf>
    <xf numFmtId="49" fontId="5" fillId="0" borderId="28" xfId="0" applyNumberFormat="1" applyFont="1" applyFill="1" applyBorder="1" applyAlignment="1">
      <alignment horizontal="left" vertical="justify"/>
    </xf>
    <xf numFmtId="1" fontId="5" fillId="0" borderId="28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/>
    <xf numFmtId="0" fontId="5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vertical="justify"/>
    </xf>
    <xf numFmtId="0" fontId="5" fillId="0" borderId="28" xfId="0" applyFont="1" applyBorder="1"/>
    <xf numFmtId="0" fontId="4" fillId="2" borderId="19" xfId="0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3" fillId="0" borderId="27" xfId="0" applyFont="1" applyBorder="1"/>
    <xf numFmtId="0" fontId="3" fillId="0" borderId="43" xfId="0" applyFont="1" applyBorder="1"/>
    <xf numFmtId="0" fontId="3" fillId="0" borderId="44" xfId="0" applyFont="1" applyBorder="1"/>
    <xf numFmtId="4" fontId="3" fillId="0" borderId="0" xfId="0" applyNumberFormat="1" applyFont="1"/>
    <xf numFmtId="4" fontId="4" fillId="2" borderId="0" xfId="0" applyNumberFormat="1" applyFont="1" applyFill="1" applyBorder="1" applyAlignment="1">
      <alignment horizontal="centerContinuous" vertical="justify"/>
    </xf>
    <xf numFmtId="0" fontId="27" fillId="2" borderId="0" xfId="0" applyFont="1" applyFill="1" applyBorder="1" applyAlignment="1">
      <alignment horizontal="center"/>
    </xf>
    <xf numFmtId="0" fontId="3" fillId="0" borderId="12" xfId="0" applyFont="1" applyBorder="1"/>
    <xf numFmtId="0" fontId="5" fillId="0" borderId="0" xfId="1" applyFont="1" applyBorder="1"/>
    <xf numFmtId="0" fontId="3" fillId="0" borderId="0" xfId="1" applyFont="1" applyBorder="1"/>
    <xf numFmtId="0" fontId="3" fillId="0" borderId="0" xfId="1" applyFont="1"/>
    <xf numFmtId="0" fontId="15" fillId="0" borderId="0" xfId="1" applyFont="1" applyBorder="1"/>
    <xf numFmtId="0" fontId="29" fillId="0" borderId="0" xfId="0" applyFont="1" applyBorder="1"/>
    <xf numFmtId="0" fontId="29" fillId="0" borderId="0" xfId="0" applyFont="1"/>
    <xf numFmtId="4" fontId="0" fillId="0" borderId="0" xfId="0" applyNumberFormat="1" applyFill="1" applyBorder="1"/>
    <xf numFmtId="49" fontId="31" fillId="0" borderId="46" xfId="2" applyNumberFormat="1" applyFont="1" applyBorder="1" applyAlignment="1">
      <alignment horizontal="center"/>
    </xf>
    <xf numFmtId="49" fontId="10" fillId="0" borderId="47" xfId="2" applyNumberFormat="1" applyFont="1" applyBorder="1"/>
    <xf numFmtId="0" fontId="10" fillId="0" borderId="14" xfId="2" applyFont="1" applyBorder="1" applyAlignment="1">
      <alignment horizontal="center"/>
    </xf>
    <xf numFmtId="4" fontId="10" fillId="0" borderId="15" xfId="2" applyNumberFormat="1" applyFont="1" applyBorder="1"/>
    <xf numFmtId="49" fontId="11" fillId="0" borderId="48" xfId="2" applyNumberFormat="1" applyFont="1" applyBorder="1" applyAlignment="1">
      <alignment horizontal="center"/>
    </xf>
    <xf numFmtId="49" fontId="11" fillId="0" borderId="28" xfId="2" applyNumberFormat="1" applyFont="1" applyBorder="1"/>
    <xf numFmtId="0" fontId="11" fillId="0" borderId="12" xfId="2" applyFont="1" applyBorder="1"/>
    <xf numFmtId="0" fontId="10" fillId="0" borderId="11" xfId="2" applyFont="1" applyBorder="1"/>
    <xf numFmtId="0" fontId="3" fillId="0" borderId="0" xfId="1"/>
    <xf numFmtId="0" fontId="3" fillId="0" borderId="11" xfId="1" applyBorder="1"/>
    <xf numFmtId="0" fontId="21" fillId="0" borderId="11" xfId="1" applyFont="1" applyBorder="1"/>
    <xf numFmtId="4" fontId="21" fillId="0" borderId="11" xfId="1" applyNumberFormat="1" applyFont="1" applyBorder="1"/>
    <xf numFmtId="0" fontId="21" fillId="0" borderId="9" xfId="1" applyFont="1" applyBorder="1"/>
    <xf numFmtId="0" fontId="3" fillId="0" borderId="9" xfId="1" applyBorder="1"/>
    <xf numFmtId="4" fontId="3" fillId="0" borderId="9" xfId="1" applyNumberFormat="1" applyBorder="1"/>
    <xf numFmtId="4" fontId="3" fillId="0" borderId="11" xfId="1" applyNumberFormat="1" applyBorder="1"/>
    <xf numFmtId="4" fontId="21" fillId="0" borderId="15" xfId="1" applyNumberFormat="1" applyFont="1" applyBorder="1"/>
    <xf numFmtId="4" fontId="3" fillId="0" borderId="0" xfId="1" applyNumberFormat="1" applyFont="1" applyBorder="1"/>
    <xf numFmtId="0" fontId="5" fillId="0" borderId="59" xfId="0" applyFont="1" applyBorder="1" applyAlignment="1">
      <alignment horizontal="center"/>
    </xf>
    <xf numFmtId="0" fontId="5" fillId="0" borderId="65" xfId="0" applyFont="1" applyBorder="1"/>
    <xf numFmtId="0" fontId="5" fillId="0" borderId="65" xfId="0" applyFont="1" applyBorder="1" applyAlignment="1">
      <alignment vertical="justify"/>
    </xf>
    <xf numFmtId="0" fontId="5" fillId="0" borderId="65" xfId="0" applyFont="1" applyBorder="1" applyAlignment="1">
      <alignment horizontal="center"/>
    </xf>
    <xf numFmtId="4" fontId="5" fillId="0" borderId="65" xfId="0" applyNumberFormat="1" applyFont="1" applyBorder="1"/>
    <xf numFmtId="4" fontId="5" fillId="0" borderId="66" xfId="0" applyNumberFormat="1" applyFont="1" applyBorder="1"/>
    <xf numFmtId="0" fontId="21" fillId="0" borderId="23" xfId="0" applyFont="1" applyBorder="1" applyAlignment="1">
      <alignment horizontal="right" vertical="top"/>
    </xf>
    <xf numFmtId="0" fontId="21" fillId="0" borderId="25" xfId="0" applyFont="1" applyBorder="1" applyAlignment="1">
      <alignment horizontal="center" vertical="top"/>
    </xf>
    <xf numFmtId="0" fontId="21" fillId="0" borderId="25" xfId="0" applyFont="1" applyBorder="1" applyAlignment="1">
      <alignment horizontal="justify" vertical="top"/>
    </xf>
    <xf numFmtId="0" fontId="0" fillId="0" borderId="0" xfId="0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justify" vertical="top"/>
    </xf>
    <xf numFmtId="0" fontId="3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1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21" fillId="0" borderId="9" xfId="0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justify"/>
    </xf>
    <xf numFmtId="0" fontId="0" fillId="0" borderId="9" xfId="0" applyBorder="1" applyAlignment="1">
      <alignment horizontal="right"/>
    </xf>
    <xf numFmtId="0" fontId="3" fillId="0" borderId="9" xfId="0" applyFont="1" applyBorder="1" applyAlignment="1">
      <alignment horizontal="right"/>
    </xf>
    <xf numFmtId="9" fontId="3" fillId="0" borderId="9" xfId="0" applyNumberFormat="1" applyFont="1" applyBorder="1" applyAlignment="1">
      <alignment horizontal="right"/>
    </xf>
    <xf numFmtId="0" fontId="0" fillId="0" borderId="22" xfId="0" applyBorder="1" applyAlignment="1">
      <alignment horizontal="right" vertical="top"/>
    </xf>
    <xf numFmtId="0" fontId="21" fillId="0" borderId="22" xfId="0" applyFont="1" applyBorder="1" applyAlignment="1">
      <alignment horizontal="right" vertical="top"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 horizontal="right" vertical="top"/>
    </xf>
    <xf numFmtId="0" fontId="3" fillId="0" borderId="9" xfId="0" applyFont="1" applyBorder="1" applyAlignment="1">
      <alignment horizontal="left" vertical="justify" wrapText="1"/>
    </xf>
    <xf numFmtId="0" fontId="28" fillId="0" borderId="0" xfId="0" applyFont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9" xfId="5" applyBorder="1" applyAlignment="1">
      <alignment horizontal="right" vertical="top"/>
    </xf>
    <xf numFmtId="0" fontId="3" fillId="0" borderId="28" xfId="5" applyFont="1" applyBorder="1" applyAlignment="1">
      <alignment horizontal="right"/>
    </xf>
    <xf numFmtId="4" fontId="3" fillId="0" borderId="28" xfId="5" applyNumberFormat="1" applyBorder="1" applyAlignment="1">
      <alignment horizontal="right"/>
    </xf>
    <xf numFmtId="0" fontId="3" fillId="0" borderId="0" xfId="0" applyFont="1" applyFill="1" applyAlignment="1">
      <alignment horizontal="left" vertical="justify"/>
    </xf>
    <xf numFmtId="0" fontId="3" fillId="0" borderId="9" xfId="0" applyFont="1" applyBorder="1" applyAlignment="1">
      <alignment horizontal="left" vertical="justify"/>
    </xf>
    <xf numFmtId="0" fontId="0" fillId="0" borderId="2" xfId="0" applyBorder="1" applyAlignment="1">
      <alignment horizontal="right" vertical="top"/>
    </xf>
    <xf numFmtId="0" fontId="24" fillId="0" borderId="0" xfId="0" applyFont="1" applyAlignment="1">
      <alignment horizontal="left" vertical="justify"/>
    </xf>
    <xf numFmtId="0" fontId="0" fillId="0" borderId="4" xfId="0" applyBorder="1" applyAlignment="1">
      <alignment horizontal="right" vertical="top"/>
    </xf>
    <xf numFmtId="0" fontId="0" fillId="0" borderId="0" xfId="0" applyAlignment="1">
      <alignment wrapText="1"/>
    </xf>
    <xf numFmtId="0" fontId="21" fillId="0" borderId="23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/>
    <xf numFmtId="0" fontId="3" fillId="0" borderId="2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4" fontId="4" fillId="2" borderId="19" xfId="0" applyNumberFormat="1" applyFont="1" applyFill="1" applyBorder="1" applyAlignment="1" applyProtection="1">
      <alignment horizontal="centerContinuous" vertical="justify"/>
      <protection locked="0"/>
    </xf>
    <xf numFmtId="4" fontId="14" fillId="0" borderId="2" xfId="0" applyNumberFormat="1" applyFont="1" applyBorder="1" applyProtection="1">
      <protection locked="0"/>
    </xf>
    <xf numFmtId="4" fontId="14" fillId="0" borderId="4" xfId="0" applyNumberFormat="1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4" fontId="15" fillId="0" borderId="4" xfId="0" applyNumberFormat="1" applyFont="1" applyBorder="1" applyProtection="1">
      <protection locked="0"/>
    </xf>
    <xf numFmtId="4" fontId="15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15" fillId="0" borderId="4" xfId="0" applyNumberFormat="1" applyFont="1" applyFill="1" applyBorder="1" applyProtection="1">
      <protection locked="0"/>
    </xf>
    <xf numFmtId="4" fontId="15" fillId="0" borderId="2" xfId="0" applyNumberFormat="1" applyFont="1" applyFill="1" applyBorder="1" applyProtection="1">
      <protection locked="0"/>
    </xf>
    <xf numFmtId="4" fontId="15" fillId="0" borderId="29" xfId="0" applyNumberFormat="1" applyFont="1" applyBorder="1" applyProtection="1">
      <protection locked="0"/>
    </xf>
    <xf numFmtId="4" fontId="15" fillId="0" borderId="28" xfId="0" applyNumberFormat="1" applyFont="1" applyFill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4" fontId="15" fillId="0" borderId="55" xfId="0" applyNumberFormat="1" applyFont="1" applyBorder="1" applyProtection="1">
      <protection locked="0"/>
    </xf>
    <xf numFmtId="4" fontId="15" fillId="0" borderId="7" xfId="0" applyNumberFormat="1" applyFont="1" applyBorder="1" applyProtection="1">
      <protection locked="0"/>
    </xf>
    <xf numFmtId="4" fontId="3" fillId="0" borderId="2" xfId="1" applyNumberFormat="1" applyFont="1" applyBorder="1" applyProtection="1">
      <protection locked="0"/>
    </xf>
    <xf numFmtId="4" fontId="15" fillId="0" borderId="4" xfId="1" applyNumberFormat="1" applyFont="1" applyBorder="1" applyProtection="1">
      <protection locked="0"/>
    </xf>
    <xf numFmtId="4" fontId="17" fillId="0" borderId="29" xfId="0" applyNumberFormat="1" applyFont="1" applyBorder="1" applyProtection="1">
      <protection locked="0"/>
    </xf>
    <xf numFmtId="4" fontId="15" fillId="0" borderId="28" xfId="0" applyNumberFormat="1" applyFont="1" applyBorder="1" applyAlignment="1" applyProtection="1">
      <alignment horizontal="right"/>
      <protection locked="0"/>
    </xf>
    <xf numFmtId="4" fontId="14" fillId="0" borderId="0" xfId="0" applyNumberFormat="1" applyFont="1" applyProtection="1">
      <protection locked="0"/>
    </xf>
    <xf numFmtId="0" fontId="4" fillId="2" borderId="18" xfId="0" applyFont="1" applyFill="1" applyBorder="1" applyAlignment="1" applyProtection="1">
      <alignment horizontal="centerContinuous" vertical="justify"/>
    </xf>
    <xf numFmtId="0" fontId="4" fillId="2" borderId="19" xfId="0" applyFont="1" applyFill="1" applyBorder="1" applyAlignment="1" applyProtection="1">
      <alignment horizontal="centerContinuous" vertical="justify"/>
    </xf>
    <xf numFmtId="0" fontId="4" fillId="2" borderId="19" xfId="0" applyFont="1" applyFill="1" applyBorder="1" applyAlignment="1" applyProtection="1">
      <alignment horizontal="center" vertical="center"/>
    </xf>
    <xf numFmtId="4" fontId="4" fillId="2" borderId="4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4" fontId="7" fillId="2" borderId="0" xfId="0" applyNumberFormat="1" applyFont="1" applyFill="1" applyBorder="1" applyAlignment="1" applyProtection="1">
      <alignment horizontal="centerContinuous" vertical="justify"/>
    </xf>
    <xf numFmtId="0" fontId="0" fillId="0" borderId="0" xfId="0" applyBorder="1" applyProtection="1"/>
    <xf numFmtId="0" fontId="18" fillId="2" borderId="0" xfId="0" applyFont="1" applyFill="1" applyBorder="1" applyAlignment="1" applyProtection="1">
      <alignment horizontal="center"/>
    </xf>
    <xf numFmtId="0" fontId="0" fillId="0" borderId="9" xfId="0" applyBorder="1" applyProtection="1"/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justify"/>
    </xf>
    <xf numFmtId="0" fontId="5" fillId="0" borderId="2" xfId="0" applyFont="1" applyBorder="1" applyAlignment="1" applyProtection="1">
      <alignment horizontal="center"/>
    </xf>
    <xf numFmtId="4" fontId="5" fillId="0" borderId="34" xfId="0" applyNumberFormat="1" applyFont="1" applyBorder="1" applyProtection="1"/>
    <xf numFmtId="4" fontId="14" fillId="0" borderId="0" xfId="0" applyNumberFormat="1" applyFont="1" applyBorder="1" applyProtection="1"/>
    <xf numFmtId="0" fontId="16" fillId="0" borderId="0" xfId="0" applyFont="1" applyBorder="1" applyProtection="1"/>
    <xf numFmtId="0" fontId="0" fillId="0" borderId="0" xfId="0" applyProtection="1"/>
    <xf numFmtId="0" fontId="4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justify"/>
    </xf>
    <xf numFmtId="0" fontId="5" fillId="0" borderId="2" xfId="0" applyFont="1" applyFill="1" applyBorder="1" applyAlignment="1" applyProtection="1"/>
    <xf numFmtId="0" fontId="4" fillId="0" borderId="2" xfId="0" applyFont="1" applyFill="1" applyBorder="1" applyAlignment="1" applyProtection="1">
      <alignment horizontal="center"/>
    </xf>
    <xf numFmtId="4" fontId="5" fillId="0" borderId="34" xfId="0" applyNumberFormat="1" applyFont="1" applyFill="1" applyBorder="1" applyAlignment="1" applyProtection="1"/>
    <xf numFmtId="0" fontId="4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justify"/>
    </xf>
    <xf numFmtId="0" fontId="5" fillId="0" borderId="4" xfId="0" applyFont="1" applyFill="1" applyBorder="1" applyAlignment="1" applyProtection="1"/>
    <xf numFmtId="0" fontId="4" fillId="0" borderId="4" xfId="0" applyFont="1" applyFill="1" applyBorder="1" applyAlignment="1" applyProtection="1">
      <alignment horizontal="center"/>
    </xf>
    <xf numFmtId="4" fontId="5" fillId="0" borderId="35" xfId="0" applyNumberFormat="1" applyFont="1" applyFill="1" applyBorder="1" applyAlignment="1" applyProtection="1"/>
    <xf numFmtId="49" fontId="4" fillId="0" borderId="2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justify"/>
    </xf>
    <xf numFmtId="0" fontId="5" fillId="0" borderId="3" xfId="0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 applyProtection="1">
      <alignment horizontal="justify"/>
    </xf>
    <xf numFmtId="0" fontId="5" fillId="0" borderId="4" xfId="0" applyFont="1" applyFill="1" applyBorder="1" applyAlignment="1" applyProtection="1">
      <alignment horizontal="center"/>
    </xf>
    <xf numFmtId="4" fontId="15" fillId="0" borderId="0" xfId="0" applyNumberFormat="1" applyFont="1" applyBorder="1" applyProtection="1"/>
    <xf numFmtId="4" fontId="15" fillId="0" borderId="0" xfId="0" applyNumberFormat="1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justify"/>
    </xf>
    <xf numFmtId="0" fontId="5" fillId="0" borderId="2" xfId="0" applyFont="1" applyFill="1" applyBorder="1" applyAlignment="1" applyProtection="1">
      <alignment horizontal="center"/>
    </xf>
    <xf numFmtId="0" fontId="15" fillId="0" borderId="0" xfId="0" applyFont="1" applyBorder="1" applyProtection="1"/>
    <xf numFmtId="49" fontId="5" fillId="0" borderId="4" xfId="3" applyNumberFormat="1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right"/>
    </xf>
    <xf numFmtId="49" fontId="5" fillId="0" borderId="4" xfId="0" applyNumberFormat="1" applyFont="1" applyFill="1" applyBorder="1" applyAlignment="1" applyProtection="1">
      <alignment horizontal="justify" wrapText="1"/>
    </xf>
    <xf numFmtId="0" fontId="5" fillId="0" borderId="28" xfId="0" applyFont="1" applyFill="1" applyBorder="1" applyAlignment="1" applyProtection="1">
      <alignment horizontal="center"/>
    </xf>
    <xf numFmtId="4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28" xfId="0" applyFont="1" applyBorder="1" applyAlignment="1" applyProtection="1">
      <alignment horizontal="justify" vertical="top" wrapText="1"/>
    </xf>
    <xf numFmtId="0" fontId="13" fillId="0" borderId="2" xfId="0" applyFont="1" applyFill="1" applyBorder="1" applyAlignment="1" applyProtection="1"/>
    <xf numFmtId="0" fontId="19" fillId="0" borderId="28" xfId="0" applyFont="1" applyBorder="1" applyAlignment="1" applyProtection="1">
      <alignment horizontal="justify" vertical="top" wrapText="1"/>
    </xf>
    <xf numFmtId="0" fontId="5" fillId="0" borderId="0" xfId="0" applyFont="1" applyFill="1" applyBorder="1" applyProtection="1"/>
    <xf numFmtId="4" fontId="15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13" fillId="0" borderId="0" xfId="0" applyFont="1" applyBorder="1" applyProtection="1"/>
    <xf numFmtId="0" fontId="14" fillId="0" borderId="0" xfId="0" applyFont="1" applyBorder="1" applyProtection="1"/>
    <xf numFmtId="49" fontId="5" fillId="0" borderId="28" xfId="0" applyNumberFormat="1" applyFont="1" applyFill="1" applyBorder="1" applyAlignment="1" applyProtection="1">
      <alignment horizontal="justify"/>
    </xf>
    <xf numFmtId="49" fontId="5" fillId="0" borderId="22" xfId="0" applyNumberFormat="1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4" fontId="5" fillId="0" borderId="31" xfId="0" applyNumberFormat="1" applyFont="1" applyFill="1" applyBorder="1" applyAlignment="1" applyProtection="1"/>
    <xf numFmtId="0" fontId="0" fillId="0" borderId="0" xfId="0" applyFill="1" applyBorder="1" applyProtection="1"/>
    <xf numFmtId="0" fontId="17" fillId="0" borderId="0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21" xfId="0" applyFont="1" applyBorder="1" applyProtection="1"/>
    <xf numFmtId="0" fontId="5" fillId="0" borderId="21" xfId="0" applyFont="1" applyBorder="1" applyAlignment="1" applyProtection="1">
      <alignment horizontal="justify"/>
    </xf>
    <xf numFmtId="0" fontId="5" fillId="0" borderId="21" xfId="0" applyFont="1" applyFill="1" applyBorder="1" applyProtection="1"/>
    <xf numFmtId="0" fontId="5" fillId="0" borderId="21" xfId="0" applyFont="1" applyBorder="1" applyAlignment="1" applyProtection="1">
      <alignment horizontal="center"/>
    </xf>
    <xf numFmtId="4" fontId="5" fillId="0" borderId="38" xfId="0" applyNumberFormat="1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Protection="1"/>
    <xf numFmtId="0" fontId="8" fillId="0" borderId="7" xfId="0" applyFont="1" applyBorder="1" applyAlignment="1" applyProtection="1">
      <alignment horizontal="justify"/>
    </xf>
    <xf numFmtId="0" fontId="5" fillId="0" borderId="7" xfId="0" applyFont="1" applyFill="1" applyBorder="1" applyProtection="1"/>
    <xf numFmtId="0" fontId="5" fillId="0" borderId="7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justify"/>
    </xf>
    <xf numFmtId="0" fontId="7" fillId="0" borderId="2" xfId="0" applyFont="1" applyFill="1" applyBorder="1" applyProtection="1"/>
    <xf numFmtId="0" fontId="7" fillId="0" borderId="2" xfId="0" applyFont="1" applyBorder="1" applyAlignment="1" applyProtection="1">
      <alignment horizontal="center"/>
    </xf>
    <xf numFmtId="4" fontId="7" fillId="0" borderId="34" xfId="0" applyNumberFormat="1" applyFont="1" applyBorder="1" applyProtection="1"/>
    <xf numFmtId="0" fontId="14" fillId="0" borderId="0" xfId="0" applyFont="1" applyProtection="1"/>
    <xf numFmtId="49" fontId="6" fillId="0" borderId="2" xfId="0" applyNumberFormat="1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justify"/>
    </xf>
    <xf numFmtId="0" fontId="13" fillId="0" borderId="2" xfId="0" applyFont="1" applyFill="1" applyBorder="1" applyProtection="1"/>
    <xf numFmtId="0" fontId="13" fillId="0" borderId="2" xfId="0" applyFont="1" applyBorder="1" applyAlignment="1" applyProtection="1">
      <alignment horizontal="center"/>
    </xf>
    <xf numFmtId="4" fontId="13" fillId="0" borderId="34" xfId="0" applyNumberFormat="1" applyFont="1" applyBorder="1" applyProtection="1"/>
    <xf numFmtId="0" fontId="13" fillId="0" borderId="3" xfId="0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justify"/>
    </xf>
    <xf numFmtId="0" fontId="13" fillId="0" borderId="4" xfId="0" applyFont="1" applyFill="1" applyBorder="1" applyProtection="1"/>
    <xf numFmtId="0" fontId="13" fillId="0" borderId="4" xfId="0" applyFont="1" applyBorder="1" applyAlignment="1" applyProtection="1">
      <alignment horizontal="center"/>
    </xf>
    <xf numFmtId="4" fontId="13" fillId="0" borderId="35" xfId="0" applyNumberFormat="1" applyFont="1" applyBorder="1" applyProtection="1"/>
    <xf numFmtId="0" fontId="7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/>
    </xf>
    <xf numFmtId="49" fontId="5" fillId="0" borderId="4" xfId="0" applyNumberFormat="1" applyFont="1" applyBorder="1" applyAlignment="1" applyProtection="1">
      <alignment horizontal="justify"/>
    </xf>
    <xf numFmtId="0" fontId="5" fillId="0" borderId="4" xfId="0" applyFont="1" applyFill="1" applyBorder="1" applyProtection="1"/>
    <xf numFmtId="0" fontId="13" fillId="0" borderId="1" xfId="0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justify"/>
    </xf>
    <xf numFmtId="0" fontId="13" fillId="0" borderId="2" xfId="0" applyFont="1" applyFill="1" applyBorder="1" applyAlignment="1" applyProtection="1">
      <alignment horizontal="center"/>
    </xf>
    <xf numFmtId="4" fontId="13" fillId="0" borderId="34" xfId="0" applyNumberFormat="1" applyFont="1" applyFill="1" applyBorder="1" applyAlignment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5" fillId="0" borderId="3" xfId="0" applyFont="1" applyFill="1" applyBorder="1" applyAlignment="1" applyProtection="1">
      <alignment horizontal="center" vertical="center"/>
    </xf>
    <xf numFmtId="49" fontId="5" fillId="0" borderId="28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Border="1" applyProtection="1"/>
    <xf numFmtId="49" fontId="13" fillId="0" borderId="2" xfId="0" applyNumberFormat="1" applyFont="1" applyBorder="1" applyAlignment="1" applyProtection="1">
      <alignment horizontal="left" vertical="center"/>
    </xf>
    <xf numFmtId="49" fontId="13" fillId="0" borderId="2" xfId="0" applyNumberFormat="1" applyFont="1" applyBorder="1" applyAlignment="1" applyProtection="1">
      <alignment horizontal="justify"/>
    </xf>
    <xf numFmtId="49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justify"/>
    </xf>
    <xf numFmtId="0" fontId="5" fillId="0" borderId="2" xfId="0" applyFont="1" applyFill="1" applyBorder="1" applyProtection="1"/>
    <xf numFmtId="0" fontId="16" fillId="0" borderId="0" xfId="0" applyFont="1" applyAlignment="1" applyProtection="1">
      <alignment horizontal="justify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0" fontId="20" fillId="0" borderId="0" xfId="0" applyFont="1" applyProtection="1"/>
    <xf numFmtId="0" fontId="5" fillId="0" borderId="4" xfId="0" applyFont="1" applyBorder="1" applyAlignment="1" applyProtection="1">
      <alignment horizontal="center"/>
    </xf>
    <xf numFmtId="165" fontId="5" fillId="0" borderId="4" xfId="3" applyNumberFormat="1" applyFont="1" applyFill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left" vertical="center"/>
    </xf>
    <xf numFmtId="49" fontId="5" fillId="0" borderId="29" xfId="0" applyNumberFormat="1" applyFont="1" applyBorder="1" applyAlignment="1" applyProtection="1">
      <alignment horizontal="justify"/>
    </xf>
    <xf numFmtId="0" fontId="5" fillId="0" borderId="29" xfId="0" applyFont="1" applyBorder="1" applyProtection="1"/>
    <xf numFmtId="0" fontId="5" fillId="0" borderId="29" xfId="0" applyFont="1" applyBorder="1" applyAlignment="1" applyProtection="1">
      <alignment horizontal="center"/>
    </xf>
    <xf numFmtId="4" fontId="5" fillId="0" borderId="42" xfId="0" applyNumberFormat="1" applyFont="1" applyFill="1" applyBorder="1" applyAlignment="1" applyProtection="1"/>
    <xf numFmtId="0" fontId="5" fillId="0" borderId="2" xfId="0" applyFont="1" applyBorder="1" applyAlignment="1" applyProtection="1">
      <alignment horizontal="left" vertical="center"/>
    </xf>
    <xf numFmtId="4" fontId="0" fillId="0" borderId="0" xfId="0" applyNumberFormat="1" applyBorder="1" applyProtection="1"/>
    <xf numFmtId="0" fontId="3" fillId="0" borderId="27" xfId="0" applyFont="1" applyBorder="1" applyProtection="1"/>
    <xf numFmtId="49" fontId="33" fillId="0" borderId="4" xfId="0" applyNumberFormat="1" applyFont="1" applyBorder="1" applyAlignment="1" applyProtection="1">
      <alignment horizontal="justify"/>
    </xf>
    <xf numFmtId="4" fontId="3" fillId="0" borderId="0" xfId="0" applyNumberFormat="1" applyFont="1" applyProtection="1"/>
    <xf numFmtId="49" fontId="5" fillId="0" borderId="2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/>
    <xf numFmtId="49" fontId="33" fillId="0" borderId="4" xfId="0" applyNumberFormat="1" applyFont="1" applyFill="1" applyBorder="1" applyAlignment="1" applyProtection="1">
      <alignment horizontal="justify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justify"/>
    </xf>
    <xf numFmtId="0" fontId="13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justify"/>
    </xf>
    <xf numFmtId="0" fontId="13" fillId="0" borderId="2" xfId="0" applyFont="1" applyBorder="1" applyAlignment="1" applyProtection="1">
      <alignment horizontal="justify"/>
    </xf>
    <xf numFmtId="0" fontId="5" fillId="0" borderId="1" xfId="0" applyFont="1" applyBorder="1" applyAlignment="1" applyProtection="1">
      <alignment horizontal="center" vertical="center"/>
    </xf>
    <xf numFmtId="0" fontId="3" fillId="0" borderId="43" xfId="0" applyFont="1" applyBorder="1" applyProtection="1"/>
    <xf numFmtId="0" fontId="3" fillId="0" borderId="44" xfId="0" applyFont="1" applyBorder="1" applyProtection="1"/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horizontal="justify"/>
    </xf>
    <xf numFmtId="4" fontId="9" fillId="0" borderId="38" xfId="0" applyNumberFormat="1" applyFont="1" applyBorder="1" applyProtection="1"/>
    <xf numFmtId="0" fontId="3" fillId="0" borderId="6" xfId="0" applyFont="1" applyBorder="1" applyProtection="1"/>
    <xf numFmtId="0" fontId="5" fillId="0" borderId="5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13" xfId="0" applyFont="1" applyBorder="1" applyAlignment="1" applyProtection="1">
      <alignment horizontal="justify"/>
    </xf>
    <xf numFmtId="0" fontId="5" fillId="0" borderId="13" xfId="0" applyFont="1" applyFill="1" applyBorder="1" applyProtection="1"/>
    <xf numFmtId="0" fontId="5" fillId="0" borderId="13" xfId="0" applyFont="1" applyBorder="1" applyAlignment="1" applyProtection="1">
      <alignment horizontal="center"/>
    </xf>
    <xf numFmtId="4" fontId="5" fillId="0" borderId="31" xfId="0" applyNumberFormat="1" applyFont="1" applyBorder="1" applyProtection="1"/>
    <xf numFmtId="0" fontId="5" fillId="0" borderId="8" xfId="0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left" vertical="center"/>
    </xf>
    <xf numFmtId="49" fontId="6" fillId="0" borderId="5" xfId="0" applyNumberFormat="1" applyFont="1" applyBorder="1" applyAlignment="1" applyProtection="1">
      <alignment horizontal="justify"/>
    </xf>
    <xf numFmtId="0" fontId="5" fillId="0" borderId="5" xfId="0" applyFont="1" applyFill="1" applyBorder="1" applyProtection="1"/>
    <xf numFmtId="0" fontId="5" fillId="0" borderId="5" xfId="0" applyFont="1" applyBorder="1" applyAlignment="1" applyProtection="1">
      <alignment horizontal="center"/>
    </xf>
    <xf numFmtId="4" fontId="5" fillId="0" borderId="37" xfId="0" applyNumberFormat="1" applyFont="1" applyBorder="1" applyProtection="1"/>
    <xf numFmtId="49" fontId="5" fillId="0" borderId="28" xfId="0" applyNumberFormat="1" applyFont="1" applyBorder="1" applyAlignment="1" applyProtection="1">
      <alignment horizontal="left" vertical="center"/>
    </xf>
    <xf numFmtId="0" fontId="26" fillId="0" borderId="2" xfId="0" applyFont="1" applyFill="1" applyBorder="1" applyProtection="1"/>
    <xf numFmtId="0" fontId="5" fillId="0" borderId="58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vertical="center"/>
    </xf>
    <xf numFmtId="0" fontId="8" fillId="0" borderId="56" xfId="0" applyFont="1" applyBorder="1" applyAlignment="1" applyProtection="1">
      <alignment horizontal="justify"/>
    </xf>
    <xf numFmtId="0" fontId="5" fillId="0" borderId="56" xfId="0" applyFont="1" applyFill="1" applyBorder="1" applyProtection="1"/>
    <xf numFmtId="0" fontId="5" fillId="0" borderId="56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3" fillId="0" borderId="2" xfId="0" applyFont="1" applyBorder="1" applyProtection="1"/>
    <xf numFmtId="0" fontId="3" fillId="0" borderId="9" xfId="0" applyFont="1" applyBorder="1" applyProtection="1"/>
    <xf numFmtId="4" fontId="5" fillId="0" borderId="35" xfId="0" applyNumberFormat="1" applyFont="1" applyBorder="1" applyProtection="1"/>
    <xf numFmtId="0" fontId="5" fillId="0" borderId="54" xfId="0" applyFont="1" applyBorder="1" applyAlignment="1" applyProtection="1">
      <alignment horizontal="center" vertical="center"/>
    </xf>
    <xf numFmtId="49" fontId="5" fillId="0" borderId="55" xfId="0" applyNumberFormat="1" applyFont="1" applyBorder="1" applyAlignment="1" applyProtection="1">
      <alignment horizontal="left" vertical="center"/>
    </xf>
    <xf numFmtId="49" fontId="5" fillId="0" borderId="55" xfId="0" applyNumberFormat="1" applyFont="1" applyFill="1" applyBorder="1" applyAlignment="1" applyProtection="1">
      <alignment horizontal="justify"/>
    </xf>
    <xf numFmtId="0" fontId="5" fillId="0" borderId="55" xfId="0" applyFont="1" applyBorder="1" applyProtection="1"/>
    <xf numFmtId="0" fontId="5" fillId="0" borderId="55" xfId="0" applyFont="1" applyBorder="1" applyAlignment="1" applyProtection="1">
      <alignment horizontal="center"/>
    </xf>
    <xf numFmtId="0" fontId="5" fillId="0" borderId="4" xfId="0" applyFont="1" applyBorder="1" applyProtection="1"/>
    <xf numFmtId="49" fontId="5" fillId="0" borderId="4" xfId="0" applyNumberFormat="1" applyFont="1" applyBorder="1" applyAlignment="1" applyProtection="1">
      <alignment vertical="justify"/>
    </xf>
    <xf numFmtId="0" fontId="5" fillId="0" borderId="28" xfId="0" applyFont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justify"/>
    </xf>
    <xf numFmtId="0" fontId="33" fillId="0" borderId="2" xfId="0" applyFont="1" applyFill="1" applyBorder="1" applyAlignment="1" applyProtection="1">
      <alignment horizontal="justify"/>
    </xf>
    <xf numFmtId="49" fontId="5" fillId="0" borderId="7" xfId="0" applyNumberFormat="1" applyFont="1" applyBorder="1" applyAlignment="1" applyProtection="1">
      <alignment horizontal="left" vertical="center"/>
    </xf>
    <xf numFmtId="49" fontId="5" fillId="0" borderId="7" xfId="0" applyNumberFormat="1" applyFont="1" applyBorder="1" applyAlignment="1" applyProtection="1">
      <alignment horizontal="justify" vertical="center"/>
    </xf>
    <xf numFmtId="49" fontId="5" fillId="0" borderId="2" xfId="1" applyNumberFormat="1" applyFont="1" applyBorder="1" applyAlignment="1" applyProtection="1">
      <alignment horizontal="left" vertical="center"/>
    </xf>
    <xf numFmtId="49" fontId="5" fillId="0" borderId="2" xfId="1" applyNumberFormat="1" applyFont="1" applyBorder="1" applyAlignment="1" applyProtection="1">
      <alignment horizontal="justify"/>
    </xf>
    <xf numFmtId="0" fontId="5" fillId="0" borderId="2" xfId="1" applyFont="1" applyBorder="1" applyProtection="1"/>
    <xf numFmtId="0" fontId="5" fillId="0" borderId="2" xfId="1" applyFont="1" applyBorder="1" applyAlignment="1" applyProtection="1">
      <alignment horizontal="center"/>
    </xf>
    <xf numFmtId="4" fontId="5" fillId="0" borderId="34" xfId="1" applyNumberFormat="1" applyFont="1" applyBorder="1" applyProtection="1"/>
    <xf numFmtId="0" fontId="15" fillId="0" borderId="0" xfId="1" applyFont="1" applyBorder="1" applyAlignment="1" applyProtection="1">
      <alignment horizontal="right"/>
    </xf>
    <xf numFmtId="0" fontId="3" fillId="0" borderId="0" xfId="1" applyFont="1" applyBorder="1" applyProtection="1"/>
    <xf numFmtId="0" fontId="3" fillId="0" borderId="0" xfId="1" applyFont="1" applyProtection="1"/>
    <xf numFmtId="49" fontId="5" fillId="0" borderId="4" xfId="1" applyNumberFormat="1" applyFont="1" applyBorder="1" applyAlignment="1" applyProtection="1">
      <alignment horizontal="left" vertical="center"/>
    </xf>
    <xf numFmtId="49" fontId="5" fillId="0" borderId="4" xfId="1" applyNumberFormat="1" applyFont="1" applyBorder="1" applyAlignment="1" applyProtection="1">
      <alignment horizontal="justify"/>
    </xf>
    <xf numFmtId="0" fontId="5" fillId="0" borderId="4" xfId="1" applyFont="1" applyBorder="1" applyProtection="1"/>
    <xf numFmtId="0" fontId="5" fillId="0" borderId="4" xfId="1" applyFont="1" applyBorder="1" applyAlignment="1" applyProtection="1">
      <alignment horizontal="center"/>
    </xf>
    <xf numFmtId="0" fontId="15" fillId="0" borderId="0" xfId="1" applyFont="1" applyBorder="1" applyProtection="1"/>
    <xf numFmtId="0" fontId="5" fillId="0" borderId="45" xfId="0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vertical="center"/>
    </xf>
    <xf numFmtId="49" fontId="5" fillId="0" borderId="21" xfId="0" applyNumberFormat="1" applyFont="1" applyBorder="1" applyAlignment="1" applyProtection="1">
      <alignment horizontal="justify"/>
    </xf>
    <xf numFmtId="0" fontId="5" fillId="0" borderId="6" xfId="0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justify"/>
    </xf>
    <xf numFmtId="49" fontId="5" fillId="0" borderId="22" xfId="0" applyNumberFormat="1" applyFont="1" applyBorder="1" applyAlignment="1" applyProtection="1">
      <alignment horizontal="left" vertical="center"/>
    </xf>
    <xf numFmtId="49" fontId="5" fillId="0" borderId="22" xfId="0" applyNumberFormat="1" applyFont="1" applyBorder="1" applyAlignment="1" applyProtection="1">
      <alignment vertical="justify"/>
    </xf>
    <xf numFmtId="0" fontId="5" fillId="0" borderId="22" xfId="0" applyFont="1" applyBorder="1" applyProtection="1"/>
    <xf numFmtId="0" fontId="5" fillId="0" borderId="22" xfId="0" applyFont="1" applyBorder="1" applyAlignment="1" applyProtection="1">
      <alignment horizontal="center"/>
    </xf>
    <xf numFmtId="4" fontId="6" fillId="0" borderId="0" xfId="0" applyNumberFormat="1" applyFont="1" applyBorder="1" applyProtection="1"/>
    <xf numFmtId="0" fontId="3" fillId="0" borderId="23" xfId="0" applyFont="1" applyBorder="1" applyProtection="1"/>
    <xf numFmtId="0" fontId="6" fillId="0" borderId="1" xfId="0" applyFont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left" vertical="center"/>
    </xf>
    <xf numFmtId="49" fontId="6" fillId="0" borderId="22" xfId="0" applyNumberFormat="1" applyFont="1" applyBorder="1" applyAlignment="1" applyProtection="1">
      <alignment vertical="justify"/>
    </xf>
    <xf numFmtId="0" fontId="6" fillId="0" borderId="22" xfId="0" applyFont="1" applyBorder="1" applyProtection="1"/>
    <xf numFmtId="0" fontId="6" fillId="0" borderId="22" xfId="0" applyFont="1" applyBorder="1" applyAlignment="1" applyProtection="1">
      <alignment horizontal="center"/>
    </xf>
    <xf numFmtId="4" fontId="6" fillId="0" borderId="31" xfId="0" applyNumberFormat="1" applyFont="1" applyBorder="1" applyProtection="1"/>
    <xf numFmtId="0" fontId="6" fillId="0" borderId="3" xfId="0" applyFont="1" applyBorder="1" applyAlignment="1" applyProtection="1">
      <alignment horizontal="center" vertical="center"/>
    </xf>
    <xf numFmtId="49" fontId="6" fillId="0" borderId="28" xfId="0" applyNumberFormat="1" applyFont="1" applyBorder="1" applyAlignment="1" applyProtection="1">
      <alignment horizontal="left" vertical="center"/>
    </xf>
    <xf numFmtId="49" fontId="6" fillId="0" borderId="28" xfId="0" applyNumberFormat="1" applyFont="1" applyBorder="1" applyAlignment="1" applyProtection="1">
      <alignment vertical="justify"/>
    </xf>
    <xf numFmtId="0" fontId="6" fillId="0" borderId="28" xfId="0" applyFont="1" applyBorder="1" applyProtection="1"/>
    <xf numFmtId="0" fontId="6" fillId="0" borderId="28" xfId="0" applyFont="1" applyBorder="1" applyAlignment="1" applyProtection="1">
      <alignment horizontal="center"/>
    </xf>
    <xf numFmtId="4" fontId="6" fillId="0" borderId="40" xfId="0" applyNumberFormat="1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justify"/>
    </xf>
    <xf numFmtId="0" fontId="4" fillId="0" borderId="22" xfId="0" applyFont="1" applyBorder="1" applyProtection="1"/>
    <xf numFmtId="0" fontId="4" fillId="0" borderId="22" xfId="0" applyFont="1" applyBorder="1" applyAlignment="1" applyProtection="1">
      <alignment horizontal="center"/>
    </xf>
    <xf numFmtId="4" fontId="4" fillId="0" borderId="31" xfId="0" applyNumberFormat="1" applyFont="1" applyBorder="1" applyProtection="1"/>
    <xf numFmtId="49" fontId="5" fillId="0" borderId="28" xfId="0" applyNumberFormat="1" applyFont="1" applyFill="1" applyBorder="1" applyAlignment="1" applyProtection="1">
      <alignment horizontal="left"/>
    </xf>
    <xf numFmtId="49" fontId="5" fillId="0" borderId="28" xfId="0" applyNumberFormat="1" applyFont="1" applyFill="1" applyBorder="1" applyAlignment="1" applyProtection="1">
      <alignment horizontal="left" vertical="justify"/>
    </xf>
    <xf numFmtId="1" fontId="5" fillId="0" borderId="28" xfId="0" applyNumberFormat="1" applyFont="1" applyFill="1" applyBorder="1" applyAlignment="1" applyProtection="1">
      <alignment horizontal="right"/>
    </xf>
    <xf numFmtId="49" fontId="5" fillId="0" borderId="22" xfId="0" applyNumberFormat="1" applyFont="1" applyFill="1" applyBorder="1" applyAlignment="1" applyProtection="1">
      <alignment horizontal="left" vertical="justify"/>
    </xf>
    <xf numFmtId="0" fontId="5" fillId="0" borderId="22" xfId="0" applyFont="1" applyFill="1" applyBorder="1" applyAlignment="1" applyProtection="1"/>
    <xf numFmtId="0" fontId="5" fillId="0" borderId="28" xfId="0" applyFont="1" applyFill="1" applyBorder="1" applyAlignment="1" applyProtection="1"/>
    <xf numFmtId="49" fontId="4" fillId="0" borderId="29" xfId="0" applyNumberFormat="1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5" fillId="0" borderId="29" xfId="0" applyFont="1" applyFill="1" applyBorder="1" applyAlignment="1" applyProtection="1"/>
    <xf numFmtId="0" fontId="4" fillId="0" borderId="29" xfId="0" applyFont="1" applyFill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vertical="justify"/>
    </xf>
    <xf numFmtId="0" fontId="5" fillId="0" borderId="28" xfId="0" applyFont="1" applyBorder="1" applyProtection="1"/>
    <xf numFmtId="49" fontId="4" fillId="0" borderId="22" xfId="0" applyNumberFormat="1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 vertical="center"/>
    </xf>
    <xf numFmtId="0" fontId="5" fillId="0" borderId="28" xfId="0" applyFont="1" applyFill="1" applyBorder="1" applyProtection="1"/>
    <xf numFmtId="49" fontId="4" fillId="0" borderId="29" xfId="1" applyNumberFormat="1" applyFont="1" applyFill="1" applyBorder="1" applyAlignment="1" applyProtection="1">
      <alignment horizontal="left"/>
    </xf>
    <xf numFmtId="0" fontId="4" fillId="0" borderId="29" xfId="1" applyFont="1" applyFill="1" applyBorder="1" applyAlignment="1" applyProtection="1">
      <alignment horizontal="left"/>
    </xf>
    <xf numFmtId="0" fontId="5" fillId="0" borderId="29" xfId="1" applyFont="1" applyFill="1" applyBorder="1" applyAlignment="1" applyProtection="1"/>
    <xf numFmtId="0" fontId="4" fillId="0" borderId="29" xfId="1" applyFont="1" applyFill="1" applyBorder="1" applyAlignment="1" applyProtection="1">
      <alignment horizontal="center"/>
    </xf>
    <xf numFmtId="4" fontId="5" fillId="0" borderId="42" xfId="1" applyNumberFormat="1" applyFont="1" applyFill="1" applyBorder="1" applyAlignment="1" applyProtection="1"/>
    <xf numFmtId="0" fontId="5" fillId="0" borderId="0" xfId="1" applyFont="1" applyBorder="1" applyProtection="1"/>
    <xf numFmtId="4" fontId="3" fillId="0" borderId="0" xfId="1" applyNumberFormat="1" applyFont="1" applyBorder="1" applyProtection="1"/>
    <xf numFmtId="49" fontId="5" fillId="0" borderId="22" xfId="1" applyNumberFormat="1" applyFont="1" applyBorder="1" applyAlignment="1" applyProtection="1">
      <alignment horizontal="center" vertical="center"/>
    </xf>
    <xf numFmtId="49" fontId="5" fillId="0" borderId="22" xfId="1" applyNumberFormat="1" applyFont="1" applyBorder="1" applyAlignment="1" applyProtection="1">
      <alignment vertical="justify"/>
    </xf>
    <xf numFmtId="0" fontId="5" fillId="0" borderId="22" xfId="1" applyFont="1" applyFill="1" applyBorder="1" applyProtection="1"/>
    <xf numFmtId="0" fontId="5" fillId="0" borderId="22" xfId="1" applyFont="1" applyBorder="1" applyAlignment="1" applyProtection="1">
      <alignment horizontal="center"/>
    </xf>
    <xf numFmtId="0" fontId="5" fillId="0" borderId="30" xfId="0" applyFont="1" applyBorder="1" applyProtection="1"/>
    <xf numFmtId="0" fontId="5" fillId="0" borderId="30" xfId="0" applyFont="1" applyBorder="1" applyAlignment="1" applyProtection="1">
      <alignment vertical="justify"/>
    </xf>
    <xf numFmtId="0" fontId="5" fillId="0" borderId="30" xfId="0" applyFont="1" applyBorder="1" applyAlignment="1" applyProtection="1">
      <alignment horizontal="center"/>
    </xf>
    <xf numFmtId="4" fontId="5" fillId="0" borderId="39" xfId="0" applyNumberFormat="1" applyFont="1" applyBorder="1" applyProtection="1"/>
    <xf numFmtId="0" fontId="5" fillId="0" borderId="32" xfId="0" applyFont="1" applyBorder="1" applyProtection="1"/>
    <xf numFmtId="0" fontId="8" fillId="0" borderId="32" xfId="0" applyFont="1" applyBorder="1" applyAlignment="1" applyProtection="1">
      <alignment vertical="justify"/>
    </xf>
    <xf numFmtId="0" fontId="5" fillId="0" borderId="32" xfId="0" applyFont="1" applyBorder="1" applyAlignment="1" applyProtection="1">
      <alignment horizontal="center"/>
    </xf>
    <xf numFmtId="49" fontId="5" fillId="0" borderId="2" xfId="3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justify" wrapTex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justify"/>
    </xf>
    <xf numFmtId="4" fontId="5" fillId="0" borderId="0" xfId="0" applyNumberFormat="1" applyFont="1" applyProtection="1"/>
    <xf numFmtId="0" fontId="36" fillId="0" borderId="0" xfId="0" applyFont="1"/>
    <xf numFmtId="49" fontId="41" fillId="0" borderId="0" xfId="0" applyNumberFormat="1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vertical="center" wrapText="1"/>
    </xf>
    <xf numFmtId="0" fontId="41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center" wrapText="1"/>
    </xf>
    <xf numFmtId="4" fontId="42" fillId="0" borderId="0" xfId="0" applyNumberFormat="1" applyFont="1" applyBorder="1" applyAlignment="1">
      <alignment horizontal="right" vertical="center" wrapText="1"/>
    </xf>
    <xf numFmtId="49" fontId="43" fillId="3" borderId="70" xfId="0" applyNumberFormat="1" applyFont="1" applyFill="1" applyBorder="1" applyAlignment="1">
      <alignment horizontal="left" vertical="center" indent="1"/>
    </xf>
    <xf numFmtId="0" fontId="44" fillId="0" borderId="0" xfId="0" applyFont="1" applyFill="1" applyBorder="1" applyAlignment="1">
      <alignment horizontal="left" vertical="center" indent="1"/>
    </xf>
    <xf numFmtId="0" fontId="44" fillId="0" borderId="0" xfId="0" applyFont="1" applyFill="1" applyBorder="1" applyAlignment="1">
      <alignment horizontal="left" vertical="center"/>
    </xf>
    <xf numFmtId="49" fontId="45" fillId="0" borderId="0" xfId="0" applyNumberFormat="1" applyFont="1" applyAlignment="1">
      <alignment horizontal="left" vertical="center" indent="1"/>
    </xf>
    <xf numFmtId="4" fontId="41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 wrapText="1"/>
    </xf>
    <xf numFmtId="49" fontId="44" fillId="0" borderId="71" xfId="0" applyNumberFormat="1" applyFont="1" applyFill="1" applyBorder="1" applyAlignment="1">
      <alignment horizontal="left" vertical="center" wrapText="1" indent="1"/>
    </xf>
    <xf numFmtId="0" fontId="44" fillId="0" borderId="72" xfId="0" applyFont="1" applyFill="1" applyBorder="1" applyAlignment="1">
      <alignment horizontal="left" vertical="center" wrapText="1"/>
    </xf>
    <xf numFmtId="4" fontId="44" fillId="0" borderId="72" xfId="0" applyNumberFormat="1" applyFont="1" applyFill="1" applyBorder="1" applyAlignment="1">
      <alignment horizontal="right" vertical="center" wrapText="1"/>
    </xf>
    <xf numFmtId="0" fontId="44" fillId="0" borderId="72" xfId="0" applyFont="1" applyFill="1" applyBorder="1" applyAlignment="1">
      <alignment horizontal="center" vertical="center" wrapText="1"/>
    </xf>
    <xf numFmtId="4" fontId="44" fillId="0" borderId="73" xfId="0" applyNumberFormat="1" applyFont="1" applyFill="1" applyBorder="1" applyAlignment="1">
      <alignment vertical="center" wrapText="1"/>
    </xf>
    <xf numFmtId="49" fontId="44" fillId="0" borderId="71" xfId="0" applyNumberFormat="1" applyFont="1" applyFill="1" applyBorder="1" applyAlignment="1">
      <alignment horizontal="left" vertical="center" wrapText="1"/>
    </xf>
    <xf numFmtId="49" fontId="47" fillId="0" borderId="74" xfId="0" applyNumberFormat="1" applyFont="1" applyFill="1" applyBorder="1" applyAlignment="1">
      <alignment horizontal="left" vertical="center" indent="1"/>
    </xf>
    <xf numFmtId="0" fontId="47" fillId="0" borderId="75" xfId="0" applyFont="1" applyFill="1" applyBorder="1" applyAlignment="1">
      <alignment horizontal="left" vertical="center" wrapText="1"/>
    </xf>
    <xf numFmtId="4" fontId="47" fillId="0" borderId="75" xfId="0" applyNumberFormat="1" applyFont="1" applyFill="1" applyBorder="1" applyAlignment="1">
      <alignment horizontal="right" vertical="center"/>
    </xf>
    <xf numFmtId="0" fontId="47" fillId="0" borderId="76" xfId="0" applyFont="1" applyFill="1" applyBorder="1" applyAlignment="1">
      <alignment horizontal="center" vertical="center"/>
    </xf>
    <xf numFmtId="4" fontId="47" fillId="0" borderId="76" xfId="0" applyNumberFormat="1" applyFont="1" applyFill="1" applyBorder="1" applyAlignment="1">
      <alignment horizontal="right" vertical="center"/>
    </xf>
    <xf numFmtId="4" fontId="47" fillId="0" borderId="77" xfId="0" applyNumberFormat="1" applyFont="1" applyFill="1" applyBorder="1" applyAlignment="1">
      <alignment vertical="center"/>
    </xf>
    <xf numFmtId="49" fontId="47" fillId="0" borderId="74" xfId="0" applyNumberFormat="1" applyFont="1" applyFill="1" applyBorder="1" applyAlignment="1">
      <alignment horizontal="left" vertical="center"/>
    </xf>
    <xf numFmtId="4" fontId="42" fillId="0" borderId="75" xfId="0" applyNumberFormat="1" applyFont="1" applyFill="1" applyBorder="1" applyAlignment="1">
      <alignment horizontal="right" vertical="center"/>
    </xf>
    <xf numFmtId="49" fontId="41" fillId="0" borderId="78" xfId="0" applyNumberFormat="1" applyFont="1" applyFill="1" applyBorder="1" applyAlignment="1">
      <alignment horizontal="left" vertical="center" indent="1"/>
    </xf>
    <xf numFmtId="0" fontId="47" fillId="0" borderId="79" xfId="0" applyFont="1" applyFill="1" applyBorder="1" applyAlignment="1">
      <alignment horizontal="left" vertical="center" wrapText="1"/>
    </xf>
    <xf numFmtId="4" fontId="47" fillId="0" borderId="79" xfId="0" applyNumberFormat="1" applyFont="1" applyFill="1" applyBorder="1" applyAlignment="1">
      <alignment horizontal="right" vertical="center" wrapText="1"/>
    </xf>
    <xf numFmtId="0" fontId="41" fillId="0" borderId="79" xfId="0" applyFont="1" applyFill="1" applyBorder="1" applyAlignment="1">
      <alignment horizontal="center" vertical="center" wrapText="1"/>
    </xf>
    <xf numFmtId="4" fontId="41" fillId="0" borderId="80" xfId="0" applyNumberFormat="1" applyFont="1" applyFill="1" applyBorder="1" applyAlignment="1">
      <alignment vertical="center" wrapText="1"/>
    </xf>
    <xf numFmtId="49" fontId="41" fillId="0" borderId="78" xfId="0" applyNumberFormat="1" applyFont="1" applyFill="1" applyBorder="1" applyAlignment="1">
      <alignment horizontal="left" vertical="center"/>
    </xf>
    <xf numFmtId="4" fontId="41" fillId="0" borderId="79" xfId="0" applyNumberFormat="1" applyFont="1" applyFill="1" applyBorder="1" applyAlignment="1">
      <alignment horizontal="right" vertical="center" wrapText="1"/>
    </xf>
    <xf numFmtId="0" fontId="41" fillId="0" borderId="81" xfId="0" applyFont="1" applyFill="1" applyBorder="1" applyAlignment="1">
      <alignment horizontal="left" vertical="center" wrapText="1"/>
    </xf>
    <xf numFmtId="4" fontId="41" fillId="0" borderId="81" xfId="0" applyNumberFormat="1" applyFont="1" applyFill="1" applyBorder="1" applyAlignment="1">
      <alignment horizontal="right" vertical="center" wrapText="1"/>
    </xf>
    <xf numFmtId="0" fontId="41" fillId="0" borderId="82" xfId="0" applyFont="1" applyFill="1" applyBorder="1" applyAlignment="1">
      <alignment horizontal="center" vertical="center" wrapText="1"/>
    </xf>
    <xf numFmtId="4" fontId="41" fillId="0" borderId="82" xfId="0" applyNumberFormat="1" applyFont="1" applyFill="1" applyBorder="1" applyAlignment="1">
      <alignment horizontal="right" vertical="center" wrapText="1"/>
    </xf>
    <xf numFmtId="49" fontId="48" fillId="0" borderId="74" xfId="0" applyNumberFormat="1" applyFont="1" applyFill="1" applyBorder="1" applyAlignment="1">
      <alignment horizontal="left" vertical="center" indent="1"/>
    </xf>
    <xf numFmtId="0" fontId="48" fillId="0" borderId="75" xfId="0" applyFont="1" applyFill="1" applyBorder="1" applyAlignment="1">
      <alignment horizontal="left" vertical="center" wrapText="1"/>
    </xf>
    <xf numFmtId="4" fontId="48" fillId="0" borderId="75" xfId="0" applyNumberFormat="1" applyFont="1" applyFill="1" applyBorder="1" applyAlignment="1">
      <alignment horizontal="right" vertical="center" wrapText="1"/>
    </xf>
    <xf numFmtId="0" fontId="48" fillId="0" borderId="75" xfId="0" applyFont="1" applyFill="1" applyBorder="1" applyAlignment="1">
      <alignment horizontal="center" vertical="center" wrapText="1"/>
    </xf>
    <xf numFmtId="4" fontId="48" fillId="0" borderId="83" xfId="0" applyNumberFormat="1" applyFont="1" applyFill="1" applyBorder="1" applyAlignment="1">
      <alignment vertical="center" wrapText="1"/>
    </xf>
    <xf numFmtId="49" fontId="48" fillId="0" borderId="74" xfId="0" applyNumberFormat="1" applyFont="1" applyFill="1" applyBorder="1" applyAlignment="1">
      <alignment horizontal="left" vertical="center"/>
    </xf>
    <xf numFmtId="4" fontId="42" fillId="0" borderId="75" xfId="0" applyNumberFormat="1" applyFont="1" applyFill="1" applyBorder="1" applyAlignment="1">
      <alignment horizontal="right" vertical="center" wrapText="1"/>
    </xf>
    <xf numFmtId="49" fontId="47" fillId="0" borderId="78" xfId="0" applyNumberFormat="1" applyFont="1" applyFill="1" applyBorder="1" applyAlignment="1">
      <alignment horizontal="left" vertical="center" indent="1"/>
    </xf>
    <xf numFmtId="4" fontId="47" fillId="0" borderId="84" xfId="0" applyNumberFormat="1" applyFont="1" applyFill="1" applyBorder="1" applyAlignment="1">
      <alignment horizontal="right" vertical="center" wrapText="1"/>
    </xf>
    <xf numFmtId="0" fontId="47" fillId="0" borderId="82" xfId="0" applyFont="1" applyFill="1" applyBorder="1" applyAlignment="1">
      <alignment horizontal="center" vertical="center" wrapText="1"/>
    </xf>
    <xf numFmtId="4" fontId="41" fillId="0" borderId="85" xfId="0" applyNumberFormat="1" applyFont="1" applyFill="1" applyBorder="1" applyAlignment="1">
      <alignment horizontal="right" vertical="center" wrapText="1"/>
    </xf>
    <xf numFmtId="4" fontId="41" fillId="0" borderId="86" xfId="0" applyNumberFormat="1" applyFont="1" applyFill="1" applyBorder="1" applyAlignment="1">
      <alignment vertical="center" wrapText="1"/>
    </xf>
    <xf numFmtId="49" fontId="47" fillId="0" borderId="78" xfId="0" applyNumberFormat="1" applyFont="1" applyFill="1" applyBorder="1" applyAlignment="1">
      <alignment horizontal="left" vertical="center"/>
    </xf>
    <xf numFmtId="4" fontId="47" fillId="0" borderId="87" xfId="0" applyNumberFormat="1" applyFont="1" applyFill="1" applyBorder="1" applyAlignment="1">
      <alignment horizontal="right" vertical="center" wrapText="1"/>
    </xf>
    <xf numFmtId="0" fontId="47" fillId="0" borderId="87" xfId="0" applyFont="1" applyFill="1" applyBorder="1" applyAlignment="1">
      <alignment horizontal="center" vertical="center" wrapText="1"/>
    </xf>
    <xf numFmtId="49" fontId="50" fillId="7" borderId="88" xfId="0" applyNumberFormat="1" applyFont="1" applyFill="1" applyBorder="1" applyAlignment="1">
      <alignment horizontal="left" vertical="center" indent="1"/>
    </xf>
    <xf numFmtId="0" fontId="50" fillId="7" borderId="89" xfId="0" applyFont="1" applyFill="1" applyBorder="1" applyAlignment="1">
      <alignment horizontal="left" vertical="center" wrapText="1"/>
    </xf>
    <xf numFmtId="4" fontId="41" fillId="7" borderId="89" xfId="0" applyNumberFormat="1" applyFont="1" applyFill="1" applyBorder="1" applyAlignment="1">
      <alignment horizontal="right" vertical="center"/>
    </xf>
    <xf numFmtId="0" fontId="41" fillId="7" borderId="89" xfId="0" applyFont="1" applyFill="1" applyBorder="1" applyAlignment="1">
      <alignment horizontal="center" vertical="center"/>
    </xf>
    <xf numFmtId="49" fontId="50" fillId="7" borderId="88" xfId="0" applyNumberFormat="1" applyFont="1" applyFill="1" applyBorder="1" applyAlignment="1">
      <alignment horizontal="left" vertical="center"/>
    </xf>
    <xf numFmtId="0" fontId="41" fillId="0" borderId="0" xfId="0" applyFont="1" applyFill="1"/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4" fontId="42" fillId="7" borderId="89" xfId="0" applyNumberFormat="1" applyFont="1" applyFill="1" applyBorder="1" applyAlignment="1">
      <alignment horizontal="right" vertical="center"/>
    </xf>
    <xf numFmtId="0" fontId="41" fillId="0" borderId="85" xfId="0" applyFont="1" applyFill="1" applyBorder="1" applyAlignment="1">
      <alignment horizontal="left" vertical="center" wrapText="1"/>
    </xf>
    <xf numFmtId="0" fontId="41" fillId="0" borderId="85" xfId="0" applyFont="1" applyFill="1" applyBorder="1" applyAlignment="1">
      <alignment horizontal="center" vertical="center" wrapText="1"/>
    </xf>
    <xf numFmtId="0" fontId="47" fillId="0" borderId="85" xfId="0" applyFont="1" applyFill="1" applyBorder="1" applyAlignment="1">
      <alignment horizontal="left" vertical="center" wrapText="1"/>
    </xf>
    <xf numFmtId="4" fontId="41" fillId="8" borderId="95" xfId="0" applyNumberFormat="1" applyFont="1" applyFill="1" applyBorder="1" applyAlignment="1">
      <alignment horizontal="right" vertical="center" wrapText="1"/>
    </xf>
    <xf numFmtId="0" fontId="47" fillId="8" borderId="95" xfId="0" applyFont="1" applyFill="1" applyBorder="1" applyAlignment="1">
      <alignment horizontal="center" vertical="center" wrapText="1"/>
    </xf>
    <xf numFmtId="49" fontId="41" fillId="0" borderId="74" xfId="0" applyNumberFormat="1" applyFont="1" applyFill="1" applyBorder="1" applyAlignment="1">
      <alignment horizontal="left" vertical="center" indent="1"/>
    </xf>
    <xf numFmtId="0" fontId="41" fillId="0" borderId="75" xfId="0" applyFont="1" applyFill="1" applyBorder="1" applyAlignment="1">
      <alignment horizontal="left" vertical="center" wrapText="1"/>
    </xf>
    <xf numFmtId="4" fontId="41" fillId="0" borderId="75" xfId="0" applyNumberFormat="1" applyFont="1" applyFill="1" applyBorder="1" applyAlignment="1">
      <alignment horizontal="right" vertical="center"/>
    </xf>
    <xf numFmtId="0" fontId="41" fillId="0" borderId="76" xfId="0" applyFont="1" applyFill="1" applyBorder="1" applyAlignment="1">
      <alignment horizontal="center" vertical="center"/>
    </xf>
    <xf numFmtId="4" fontId="41" fillId="0" borderId="76" xfId="0" applyNumberFormat="1" applyFont="1" applyFill="1" applyBorder="1" applyAlignment="1">
      <alignment horizontal="right" vertical="center"/>
    </xf>
    <xf numFmtId="4" fontId="41" fillId="0" borderId="77" xfId="0" applyNumberFormat="1" applyFont="1" applyFill="1" applyBorder="1" applyAlignment="1">
      <alignment vertical="center"/>
    </xf>
    <xf numFmtId="0" fontId="41" fillId="8" borderId="95" xfId="0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left" vertical="center" wrapText="1"/>
    </xf>
    <xf numFmtId="49" fontId="41" fillId="0" borderId="96" xfId="0" applyNumberFormat="1" applyFont="1" applyFill="1" applyBorder="1" applyAlignment="1">
      <alignment horizontal="left" vertical="center"/>
    </xf>
    <xf numFmtId="0" fontId="41" fillId="0" borderId="82" xfId="0" applyFont="1" applyFill="1" applyBorder="1" applyAlignment="1">
      <alignment horizontal="left" vertical="center" wrapText="1"/>
    </xf>
    <xf numFmtId="49" fontId="41" fillId="0" borderId="97" xfId="0" applyNumberFormat="1" applyFont="1" applyFill="1" applyBorder="1" applyAlignment="1">
      <alignment horizontal="left" vertical="center" indent="1"/>
    </xf>
    <xf numFmtId="4" fontId="41" fillId="0" borderId="98" xfId="0" applyNumberFormat="1" applyFont="1" applyFill="1" applyBorder="1" applyAlignment="1">
      <alignment vertical="center" wrapText="1"/>
    </xf>
    <xf numFmtId="4" fontId="41" fillId="0" borderId="85" xfId="0" applyNumberFormat="1" applyFont="1" applyFill="1" applyBorder="1" applyAlignment="1">
      <alignment vertical="center"/>
    </xf>
    <xf numFmtId="0" fontId="41" fillId="0" borderId="85" xfId="0" applyFont="1" applyFill="1" applyBorder="1" applyAlignment="1">
      <alignment horizontal="center" vertical="center"/>
    </xf>
    <xf numFmtId="4" fontId="41" fillId="0" borderId="86" xfId="0" applyNumberFormat="1" applyFont="1" applyFill="1" applyBorder="1" applyAlignment="1">
      <alignment vertical="center"/>
    </xf>
    <xf numFmtId="4" fontId="41" fillId="0" borderId="85" xfId="0" applyNumberFormat="1" applyFont="1" applyFill="1" applyBorder="1" applyAlignment="1">
      <alignment horizontal="right" vertical="center"/>
    </xf>
    <xf numFmtId="49" fontId="41" fillId="4" borderId="78" xfId="0" applyNumberFormat="1" applyFont="1" applyFill="1" applyBorder="1" applyAlignment="1">
      <alignment horizontal="left" vertical="center" indent="1"/>
    </xf>
    <xf numFmtId="4" fontId="41" fillId="0" borderId="84" xfId="0" applyNumberFormat="1" applyFont="1" applyFill="1" applyBorder="1" applyAlignment="1">
      <alignment horizontal="right" vertical="center" wrapText="1"/>
    </xf>
    <xf numFmtId="49" fontId="50" fillId="0" borderId="91" xfId="0" applyNumberFormat="1" applyFont="1" applyFill="1" applyBorder="1" applyAlignment="1">
      <alignment horizontal="left" vertical="center" indent="1"/>
    </xf>
    <xf numFmtId="0" fontId="50" fillId="0" borderId="92" xfId="0" applyFont="1" applyFill="1" applyBorder="1" applyAlignment="1">
      <alignment horizontal="left" vertical="center" wrapText="1"/>
    </xf>
    <xf numFmtId="4" fontId="42" fillId="0" borderId="92" xfId="0" applyNumberFormat="1" applyFont="1" applyFill="1" applyBorder="1" applyAlignment="1">
      <alignment horizontal="right" vertical="center"/>
    </xf>
    <xf numFmtId="0" fontId="41" fillId="0" borderId="92" xfId="0" applyFont="1" applyFill="1" applyBorder="1" applyAlignment="1">
      <alignment horizontal="center" vertical="center"/>
    </xf>
    <xf numFmtId="4" fontId="41" fillId="0" borderId="92" xfId="0" applyNumberFormat="1" applyFont="1" applyFill="1" applyBorder="1" applyAlignment="1">
      <alignment horizontal="right" vertical="center"/>
    </xf>
    <xf numFmtId="4" fontId="50" fillId="0" borderId="99" xfId="0" applyNumberFormat="1" applyFont="1" applyFill="1" applyBorder="1" applyAlignment="1">
      <alignment vertical="center"/>
    </xf>
    <xf numFmtId="49" fontId="41" fillId="0" borderId="100" xfId="0" applyNumberFormat="1" applyFont="1" applyFill="1" applyBorder="1" applyAlignment="1">
      <alignment horizontal="left" vertical="center" indent="1"/>
    </xf>
    <xf numFmtId="0" fontId="41" fillId="0" borderId="101" xfId="0" applyFont="1" applyFill="1" applyBorder="1" applyAlignment="1">
      <alignment horizontal="left" vertical="center" wrapText="1"/>
    </xf>
    <xf numFmtId="4" fontId="41" fillId="0" borderId="81" xfId="0" applyNumberFormat="1" applyFont="1" applyFill="1" applyBorder="1" applyAlignment="1">
      <alignment horizontal="right" vertical="center" indent="1"/>
    </xf>
    <xf numFmtId="0" fontId="41" fillId="0" borderId="81" xfId="0" applyFont="1" applyFill="1" applyBorder="1" applyAlignment="1">
      <alignment horizontal="center" vertical="center"/>
    </xf>
    <xf numFmtId="4" fontId="48" fillId="0" borderId="102" xfId="0" applyNumberFormat="1" applyFont="1" applyFill="1" applyBorder="1" applyAlignment="1">
      <alignment horizontal="right" vertical="center" indent="1"/>
    </xf>
    <xf numFmtId="0" fontId="41" fillId="0" borderId="103" xfId="0" applyFont="1" applyFill="1" applyBorder="1" applyAlignment="1">
      <alignment horizontal="center" vertical="center" wrapText="1"/>
    </xf>
    <xf numFmtId="4" fontId="52" fillId="0" borderId="92" xfId="0" applyNumberFormat="1" applyFont="1" applyFill="1" applyBorder="1" applyAlignment="1">
      <alignment horizontal="right" vertical="center" indent="1"/>
    </xf>
    <xf numFmtId="0" fontId="52" fillId="0" borderId="92" xfId="0" applyFont="1" applyFill="1" applyBorder="1" applyAlignment="1">
      <alignment horizontal="center" vertical="center"/>
    </xf>
    <xf numFmtId="4" fontId="50" fillId="0" borderId="93" xfId="0" applyNumberFormat="1" applyFont="1" applyFill="1" applyBorder="1" applyAlignment="1">
      <alignment vertical="center"/>
    </xf>
    <xf numFmtId="49" fontId="41" fillId="0" borderId="105" xfId="0" applyNumberFormat="1" applyFont="1" applyFill="1" applyBorder="1" applyAlignment="1">
      <alignment horizontal="left" vertical="center" indent="1"/>
    </xf>
    <xf numFmtId="0" fontId="41" fillId="0" borderId="106" xfId="0" applyFont="1" applyFill="1" applyBorder="1" applyAlignment="1">
      <alignment horizontal="left" vertical="center" wrapText="1"/>
    </xf>
    <xf numFmtId="0" fontId="41" fillId="0" borderId="106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left" vertical="center" wrapText="1"/>
    </xf>
    <xf numFmtId="4" fontId="41" fillId="0" borderId="75" xfId="0" applyNumberFormat="1" applyFont="1" applyFill="1" applyBorder="1" applyAlignment="1">
      <alignment horizontal="right" vertical="center" indent="1"/>
    </xf>
    <xf numFmtId="4" fontId="41" fillId="0" borderId="77" xfId="0" applyNumberFormat="1" applyFont="1" applyFill="1" applyBorder="1" applyAlignment="1">
      <alignment horizontal="right" vertical="center" indent="1"/>
    </xf>
    <xf numFmtId="4" fontId="48" fillId="0" borderId="75" xfId="0" applyNumberFormat="1" applyFont="1" applyFill="1" applyBorder="1" applyAlignment="1">
      <alignment horizontal="right" vertical="center" indent="1"/>
    </xf>
    <xf numFmtId="0" fontId="48" fillId="0" borderId="75" xfId="0" applyFont="1" applyFill="1" applyBorder="1" applyAlignment="1">
      <alignment horizontal="center" vertical="center"/>
    </xf>
    <xf numFmtId="0" fontId="41" fillId="9" borderId="0" xfId="0" applyFont="1" applyFill="1"/>
    <xf numFmtId="49" fontId="47" fillId="0" borderId="96" xfId="0" applyNumberFormat="1" applyFont="1" applyFill="1" applyBorder="1" applyAlignment="1">
      <alignment horizontal="left" vertical="center"/>
    </xf>
    <xf numFmtId="0" fontId="47" fillId="0" borderId="82" xfId="0" applyFont="1" applyFill="1" applyBorder="1" applyAlignment="1">
      <alignment horizontal="left" vertical="center" wrapText="1"/>
    </xf>
    <xf numFmtId="4" fontId="47" fillId="0" borderId="82" xfId="0" applyNumberFormat="1" applyFont="1" applyFill="1" applyBorder="1" applyAlignment="1">
      <alignment horizontal="right" vertical="center"/>
    </xf>
    <xf numFmtId="0" fontId="47" fillId="0" borderId="84" xfId="0" applyFont="1" applyFill="1" applyBorder="1" applyAlignment="1">
      <alignment horizontal="left" vertical="center" wrapText="1"/>
    </xf>
    <xf numFmtId="4" fontId="47" fillId="0" borderId="85" xfId="0" applyNumberFormat="1" applyFont="1" applyFill="1" applyBorder="1" applyAlignment="1">
      <alignment horizontal="right" vertical="center" wrapText="1"/>
    </xf>
    <xf numFmtId="0" fontId="41" fillId="0" borderId="84" xfId="0" applyFont="1" applyFill="1" applyBorder="1" applyAlignment="1">
      <alignment horizontal="left" vertical="center" wrapText="1"/>
    </xf>
    <xf numFmtId="49" fontId="41" fillId="0" borderId="96" xfId="0" applyNumberFormat="1" applyFont="1" applyFill="1" applyBorder="1" applyAlignment="1">
      <alignment horizontal="left" vertical="center" indent="1"/>
    </xf>
    <xf numFmtId="4" fontId="41" fillId="0" borderId="0" xfId="0" applyNumberFormat="1" applyFont="1" applyFill="1"/>
    <xf numFmtId="49" fontId="50" fillId="0" borderId="107" xfId="0" applyNumberFormat="1" applyFont="1" applyFill="1" applyBorder="1" applyAlignment="1">
      <alignment horizontal="left" vertical="center" indent="1"/>
    </xf>
    <xf numFmtId="0" fontId="50" fillId="0" borderId="107" xfId="0" applyFont="1" applyFill="1" applyBorder="1" applyAlignment="1">
      <alignment horizontal="left" vertical="center" wrapText="1"/>
    </xf>
    <xf numFmtId="4" fontId="41" fillId="0" borderId="107" xfId="0" applyNumberFormat="1" applyFont="1" applyFill="1" applyBorder="1" applyAlignment="1">
      <alignment horizontal="right" vertical="center"/>
    </xf>
    <xf numFmtId="0" fontId="41" fillId="0" borderId="107" xfId="0" applyFont="1" applyFill="1" applyBorder="1" applyAlignment="1">
      <alignment horizontal="center" vertical="center"/>
    </xf>
    <xf numFmtId="4" fontId="50" fillId="0" borderId="108" xfId="0" applyNumberFormat="1" applyFont="1" applyFill="1" applyBorder="1" applyAlignment="1">
      <alignment vertical="center"/>
    </xf>
    <xf numFmtId="49" fontId="50" fillId="0" borderId="92" xfId="0" applyNumberFormat="1" applyFont="1" applyFill="1" applyBorder="1" applyAlignment="1">
      <alignment horizontal="left" vertical="center" indent="1"/>
    </xf>
    <xf numFmtId="4" fontId="50" fillId="0" borderId="109" xfId="0" applyNumberFormat="1" applyFont="1" applyFill="1" applyBorder="1" applyAlignment="1">
      <alignment vertical="center"/>
    </xf>
    <xf numFmtId="49" fontId="47" fillId="4" borderId="74" xfId="0" applyNumberFormat="1" applyFont="1" applyFill="1" applyBorder="1" applyAlignment="1">
      <alignment horizontal="left" vertical="center" indent="1"/>
    </xf>
    <xf numFmtId="4" fontId="53" fillId="0" borderId="85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vertical="center" wrapText="1"/>
    </xf>
    <xf numFmtId="49" fontId="41" fillId="0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 vertical="center" indent="1"/>
    </xf>
    <xf numFmtId="49" fontId="41" fillId="0" borderId="0" xfId="0" applyNumberFormat="1" applyFont="1" applyBorder="1" applyAlignment="1">
      <alignment horizontal="left" vertical="center"/>
    </xf>
    <xf numFmtId="0" fontId="41" fillId="0" borderId="110" xfId="0" applyFont="1" applyBorder="1" applyAlignment="1">
      <alignment horizontal="left" vertical="center" wrapText="1"/>
    </xf>
    <xf numFmtId="4" fontId="41" fillId="0" borderId="110" xfId="0" applyNumberFormat="1" applyFont="1" applyBorder="1" applyAlignment="1">
      <alignment horizontal="right" vertical="center" wrapText="1"/>
    </xf>
    <xf numFmtId="0" fontId="41" fillId="0" borderId="110" xfId="0" applyFont="1" applyBorder="1" applyAlignment="1">
      <alignment horizontal="center" vertical="center" wrapText="1"/>
    </xf>
    <xf numFmtId="4" fontId="41" fillId="0" borderId="110" xfId="0" applyNumberFormat="1" applyFont="1" applyBorder="1" applyAlignment="1">
      <alignment vertical="center" wrapText="1"/>
    </xf>
    <xf numFmtId="4" fontId="42" fillId="0" borderId="110" xfId="0" applyNumberFormat="1" applyFont="1" applyBorder="1" applyAlignment="1">
      <alignment horizontal="right" vertical="center" wrapText="1"/>
    </xf>
    <xf numFmtId="49" fontId="41" fillId="0" borderId="0" xfId="0" applyNumberFormat="1" applyFont="1" applyBorder="1" applyAlignment="1">
      <alignment horizontal="right" vertical="center" wrapText="1" indent="1"/>
    </xf>
    <xf numFmtId="0" fontId="41" fillId="0" borderId="111" xfId="0" applyFont="1" applyBorder="1" applyAlignment="1">
      <alignment horizontal="left" vertical="center" wrapText="1"/>
    </xf>
    <xf numFmtId="4" fontId="41" fillId="0" borderId="111" xfId="0" applyNumberFormat="1" applyFont="1" applyBorder="1" applyAlignment="1">
      <alignment horizontal="right" vertical="center" wrapText="1"/>
    </xf>
    <xf numFmtId="0" fontId="41" fillId="0" borderId="111" xfId="0" applyFont="1" applyBorder="1" applyAlignment="1">
      <alignment horizontal="center" vertical="center" wrapText="1"/>
    </xf>
    <xf numFmtId="4" fontId="41" fillId="0" borderId="111" xfId="0" applyNumberFormat="1" applyFont="1" applyBorder="1" applyAlignment="1">
      <alignment vertical="center" wrapText="1"/>
    </xf>
    <xf numFmtId="49" fontId="41" fillId="0" borderId="0" xfId="0" applyNumberFormat="1" applyFont="1" applyBorder="1" applyAlignment="1">
      <alignment horizontal="left" vertical="center" wrapText="1"/>
    </xf>
    <xf numFmtId="4" fontId="42" fillId="0" borderId="111" xfId="0" applyNumberFormat="1" applyFont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horizontal="left" vertical="center" wrapText="1"/>
    </xf>
    <xf numFmtId="0" fontId="41" fillId="0" borderId="112" xfId="0" applyFont="1" applyFill="1" applyBorder="1" applyAlignment="1">
      <alignment horizontal="left" vertical="center" wrapText="1"/>
    </xf>
    <xf numFmtId="4" fontId="41" fillId="0" borderId="112" xfId="0" applyNumberFormat="1" applyFont="1" applyFill="1" applyBorder="1" applyAlignment="1">
      <alignment horizontal="right" vertical="center" wrapText="1"/>
    </xf>
    <xf numFmtId="0" fontId="41" fillId="0" borderId="112" xfId="0" applyFont="1" applyFill="1" applyBorder="1" applyAlignment="1">
      <alignment horizontal="center" vertical="center" wrapText="1"/>
    </xf>
    <xf numFmtId="4" fontId="41" fillId="0" borderId="112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horizontal="right" vertical="center" wrapText="1" indent="1"/>
    </xf>
    <xf numFmtId="4" fontId="42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vertical="center" wrapText="1"/>
    </xf>
    <xf numFmtId="4" fontId="42" fillId="0" borderId="112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4" fillId="0" borderId="113" xfId="0" applyFont="1" applyFill="1" applyBorder="1" applyAlignment="1">
      <alignment horizontal="left" vertical="center" wrapText="1"/>
    </xf>
    <xf numFmtId="4" fontId="44" fillId="0" borderId="113" xfId="0" applyNumberFormat="1" applyFont="1" applyFill="1" applyBorder="1" applyAlignment="1">
      <alignment horizontal="right" vertical="center" wrapText="1"/>
    </xf>
    <xf numFmtId="0" fontId="44" fillId="0" borderId="113" xfId="0" applyFont="1" applyFill="1" applyBorder="1" applyAlignment="1">
      <alignment horizontal="center" vertical="center" wrapText="1"/>
    </xf>
    <xf numFmtId="4" fontId="44" fillId="0" borderId="113" xfId="0" applyNumberFormat="1" applyFont="1" applyFill="1" applyBorder="1" applyAlignment="1">
      <alignment vertical="center" wrapText="1"/>
    </xf>
    <xf numFmtId="4" fontId="46" fillId="0" borderId="113" xfId="0" applyNumberFormat="1" applyFont="1" applyFill="1" applyBorder="1" applyAlignment="1">
      <alignment horizontal="right" vertical="center" wrapText="1"/>
    </xf>
    <xf numFmtId="4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4" fontId="41" fillId="0" borderId="0" xfId="0" applyNumberFormat="1" applyFont="1" applyBorder="1" applyAlignment="1">
      <alignment vertical="center"/>
    </xf>
    <xf numFmtId="4" fontId="41" fillId="0" borderId="77" xfId="0" applyNumberFormat="1" applyFont="1" applyFill="1" applyBorder="1" applyAlignment="1">
      <alignment vertical="center" wrapText="1"/>
    </xf>
    <xf numFmtId="49" fontId="47" fillId="5" borderId="74" xfId="0" applyNumberFormat="1" applyFont="1" applyFill="1" applyBorder="1" applyAlignment="1">
      <alignment horizontal="left" vertical="center" indent="1"/>
    </xf>
    <xf numFmtId="49" fontId="47" fillId="5" borderId="74" xfId="0" applyNumberFormat="1" applyFont="1" applyFill="1" applyBorder="1" applyAlignment="1">
      <alignment horizontal="left" vertical="center"/>
    </xf>
    <xf numFmtId="49" fontId="41" fillId="5" borderId="78" xfId="0" applyNumberFormat="1" applyFont="1" applyFill="1" applyBorder="1" applyAlignment="1">
      <alignment horizontal="left" vertical="center" indent="1"/>
    </xf>
    <xf numFmtId="49" fontId="41" fillId="4" borderId="74" xfId="0" applyNumberFormat="1" applyFont="1" applyFill="1" applyBorder="1" applyAlignment="1">
      <alignment horizontal="left" vertical="center" indent="1"/>
    </xf>
    <xf numFmtId="0" fontId="36" fillId="0" borderId="0" xfId="0" applyFont="1" applyProtection="1"/>
    <xf numFmtId="0" fontId="3" fillId="0" borderId="0" xfId="0" applyFont="1" applyAlignment="1" applyProtection="1">
      <alignment vertical="top"/>
    </xf>
    <xf numFmtId="0" fontId="41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/>
    </xf>
    <xf numFmtId="0" fontId="56" fillId="0" borderId="0" xfId="0" applyFont="1" applyProtection="1"/>
    <xf numFmtId="4" fontId="15" fillId="0" borderId="22" xfId="0" applyNumberFormat="1" applyFont="1" applyBorder="1" applyAlignment="1" applyProtection="1">
      <alignment horizontal="right"/>
      <protection locked="0"/>
    </xf>
    <xf numFmtId="49" fontId="41" fillId="5" borderId="78" xfId="0" applyNumberFormat="1" applyFont="1" applyFill="1" applyBorder="1" applyAlignment="1">
      <alignment horizontal="left" vertical="center"/>
    </xf>
    <xf numFmtId="49" fontId="41" fillId="3" borderId="78" xfId="0" applyNumberFormat="1" applyFont="1" applyFill="1" applyBorder="1" applyAlignment="1">
      <alignment horizontal="left" vertical="center" indent="1"/>
    </xf>
    <xf numFmtId="49" fontId="57" fillId="0" borderId="0" xfId="0" applyNumberFormat="1" applyFont="1" applyAlignment="1">
      <alignment horizontal="left" vertical="center" indent="1"/>
    </xf>
    <xf numFmtId="0" fontId="57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49" fontId="59" fillId="0" borderId="0" xfId="0" applyNumberFormat="1" applyFont="1" applyAlignment="1">
      <alignment horizontal="left" vertical="center" indent="1"/>
    </xf>
    <xf numFmtId="0" fontId="60" fillId="0" borderId="0" xfId="0" applyFont="1" applyAlignment="1">
      <alignment horizontal="left" vertical="center" wrapText="1"/>
    </xf>
    <xf numFmtId="4" fontId="60" fillId="0" borderId="0" xfId="0" applyNumberFormat="1" applyFont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4" fontId="60" fillId="0" borderId="0" xfId="0" applyNumberFormat="1" applyFont="1" applyAlignment="1" applyProtection="1">
      <alignment horizontal="right" vertical="center" wrapText="1"/>
      <protection locked="0"/>
    </xf>
    <xf numFmtId="4" fontId="60" fillId="0" borderId="0" xfId="0" applyNumberFormat="1" applyFont="1" applyAlignment="1">
      <alignment vertical="center" wrapText="1"/>
    </xf>
    <xf numFmtId="4" fontId="4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44" fillId="0" borderId="71" xfId="0" applyNumberFormat="1" applyFont="1" applyFill="1" applyBorder="1" applyAlignment="1">
      <alignment horizontal="left" vertical="center" indent="1"/>
    </xf>
    <xf numFmtId="4" fontId="44" fillId="0" borderId="72" xfId="0" applyNumberFormat="1" applyFont="1" applyFill="1" applyBorder="1" applyAlignment="1">
      <alignment horizontal="right" vertical="center"/>
    </xf>
    <xf numFmtId="0" fontId="44" fillId="0" borderId="72" xfId="0" applyFont="1" applyFill="1" applyBorder="1" applyAlignment="1">
      <alignment horizontal="center" vertical="center"/>
    </xf>
    <xf numFmtId="4" fontId="44" fillId="0" borderId="72" xfId="0" applyNumberFormat="1" applyFont="1" applyFill="1" applyBorder="1" applyAlignment="1" applyProtection="1">
      <alignment horizontal="right" vertical="center"/>
      <protection locked="0"/>
    </xf>
    <xf numFmtId="4" fontId="44" fillId="0" borderId="73" xfId="0" applyNumberFormat="1" applyFont="1" applyFill="1" applyBorder="1" applyAlignment="1">
      <alignment vertical="center"/>
    </xf>
    <xf numFmtId="4" fontId="47" fillId="0" borderId="76" xfId="0" applyNumberFormat="1" applyFont="1" applyFill="1" applyBorder="1" applyAlignment="1" applyProtection="1">
      <alignment horizontal="right" vertical="center"/>
      <protection locked="0"/>
    </xf>
    <xf numFmtId="4" fontId="47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82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75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85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87" xfId="0" applyNumberFormat="1" applyFont="1" applyFill="1" applyBorder="1" applyAlignment="1" applyProtection="1">
      <alignment horizontal="right" vertical="center" wrapText="1"/>
      <protection locked="0"/>
    </xf>
    <xf numFmtId="49" fontId="50" fillId="0" borderId="88" xfId="0" applyNumberFormat="1" applyFont="1" applyFill="1" applyBorder="1" applyAlignment="1">
      <alignment horizontal="left" vertical="center" indent="1"/>
    </xf>
    <xf numFmtId="0" fontId="50" fillId="0" borderId="89" xfId="0" applyFont="1" applyFill="1" applyBorder="1" applyAlignment="1">
      <alignment horizontal="left" vertical="center" wrapText="1"/>
    </xf>
    <xf numFmtId="4" fontId="41" fillId="0" borderId="89" xfId="0" applyNumberFormat="1" applyFont="1" applyFill="1" applyBorder="1" applyAlignment="1">
      <alignment horizontal="right" vertical="center"/>
    </xf>
    <xf numFmtId="0" fontId="41" fillId="0" borderId="89" xfId="0" applyFont="1" applyFill="1" applyBorder="1" applyAlignment="1">
      <alignment horizontal="center" vertical="center"/>
    </xf>
    <xf numFmtId="4" fontId="41" fillId="0" borderId="89" xfId="0" applyNumberFormat="1" applyFont="1" applyFill="1" applyBorder="1" applyAlignment="1" applyProtection="1">
      <alignment horizontal="right" vertical="center"/>
      <protection locked="0"/>
    </xf>
    <xf numFmtId="4" fontId="41" fillId="0" borderId="92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Border="1"/>
    <xf numFmtId="0" fontId="41" fillId="0" borderId="94" xfId="0" applyFont="1" applyFill="1" applyBorder="1" applyAlignment="1">
      <alignment horizontal="left" vertical="center" wrapText="1"/>
    </xf>
    <xf numFmtId="4" fontId="41" fillId="0" borderId="94" xfId="0" applyNumberFormat="1" applyFont="1" applyFill="1" applyBorder="1" applyAlignment="1" applyProtection="1">
      <alignment horizontal="right" vertical="center" wrapText="1"/>
      <protection locked="0"/>
    </xf>
    <xf numFmtId="4" fontId="41" fillId="8" borderId="95" xfId="0" applyNumberFormat="1" applyFont="1" applyFill="1" applyBorder="1" applyAlignment="1" applyProtection="1">
      <alignment horizontal="right" vertical="center"/>
      <protection locked="0"/>
    </xf>
    <xf numFmtId="4" fontId="41" fillId="0" borderId="85" xfId="0" applyNumberFormat="1" applyFont="1" applyFill="1" applyBorder="1" applyAlignment="1" applyProtection="1">
      <alignment horizontal="right" vertical="center"/>
      <protection locked="0"/>
    </xf>
    <xf numFmtId="49" fontId="50" fillId="0" borderId="99" xfId="0" applyNumberFormat="1" applyFont="1" applyFill="1" applyBorder="1" applyAlignment="1">
      <alignment horizontal="left" vertical="center" indent="1"/>
    </xf>
    <xf numFmtId="0" fontId="50" fillId="0" borderId="99" xfId="0" applyFont="1" applyFill="1" applyBorder="1" applyAlignment="1">
      <alignment horizontal="left" vertical="center" wrapText="1"/>
    </xf>
    <xf numFmtId="4" fontId="41" fillId="0" borderId="99" xfId="0" applyNumberFormat="1" applyFont="1" applyFill="1" applyBorder="1" applyAlignment="1">
      <alignment horizontal="right" vertical="center"/>
    </xf>
    <xf numFmtId="0" fontId="41" fillId="0" borderId="99" xfId="0" applyFont="1" applyFill="1" applyBorder="1" applyAlignment="1">
      <alignment horizontal="center" vertical="center"/>
    </xf>
    <xf numFmtId="4" fontId="41" fillId="0" borderId="99" xfId="0" applyNumberFormat="1" applyFont="1" applyFill="1" applyBorder="1" applyAlignment="1" applyProtection="1">
      <alignment horizontal="right" vertical="center"/>
      <protection locked="0"/>
    </xf>
    <xf numFmtId="4" fontId="47" fillId="0" borderId="85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14" xfId="0" applyFont="1" applyFill="1" applyBorder="1" applyAlignment="1">
      <alignment horizontal="left" vertical="center" wrapText="1"/>
    </xf>
    <xf numFmtId="4" fontId="41" fillId="0" borderId="114" xfId="0" applyNumberFormat="1" applyFont="1" applyFill="1" applyBorder="1" applyAlignment="1">
      <alignment horizontal="right" vertical="center" wrapText="1"/>
    </xf>
    <xf numFmtId="4" fontId="41" fillId="0" borderId="114" xfId="0" applyNumberFormat="1" applyFont="1" applyFill="1" applyBorder="1" applyAlignment="1" applyProtection="1">
      <alignment horizontal="right" vertical="center" wrapText="1"/>
      <protection locked="0"/>
    </xf>
    <xf numFmtId="49" fontId="60" fillId="0" borderId="0" xfId="0" applyNumberFormat="1" applyFont="1" applyBorder="1" applyAlignment="1">
      <alignment horizontal="left" vertical="center" indent="1"/>
    </xf>
    <xf numFmtId="0" fontId="58" fillId="0" borderId="0" xfId="0" applyFont="1" applyBorder="1" applyAlignment="1">
      <alignment horizontal="left" vertical="center" wrapText="1"/>
    </xf>
    <xf numFmtId="4" fontId="61" fillId="0" borderId="0" xfId="0" applyNumberFormat="1" applyFont="1" applyBorder="1" applyAlignment="1">
      <alignment horizontal="right" vertical="center" wrapText="1"/>
    </xf>
    <xf numFmtId="0" fontId="61" fillId="0" borderId="0" xfId="0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vertical="center" wrapText="1"/>
    </xf>
    <xf numFmtId="0" fontId="60" fillId="0" borderId="0" xfId="0" applyFont="1" applyBorder="1" applyAlignment="1">
      <alignment horizontal="left" vertical="center" wrapText="1"/>
    </xf>
    <xf numFmtId="4" fontId="60" fillId="0" borderId="0" xfId="0" applyNumberFormat="1" applyFont="1" applyBorder="1" applyAlignment="1">
      <alignment horizontal="right" vertical="center" wrapText="1"/>
    </xf>
    <xf numFmtId="4" fontId="62" fillId="0" borderId="0" xfId="0" applyNumberFormat="1" applyFont="1" applyBorder="1" applyAlignment="1">
      <alignment horizontal="right" vertical="center" wrapText="1"/>
    </xf>
    <xf numFmtId="4" fontId="62" fillId="0" borderId="0" xfId="0" applyNumberFormat="1" applyFont="1" applyBorder="1" applyAlignment="1">
      <alignment vertical="center" wrapText="1"/>
    </xf>
    <xf numFmtId="49" fontId="58" fillId="0" borderId="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right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60" fillId="0" borderId="110" xfId="0" applyFont="1" applyBorder="1" applyAlignment="1">
      <alignment horizontal="left" vertical="center" wrapText="1"/>
    </xf>
    <xf numFmtId="4" fontId="60" fillId="0" borderId="110" xfId="0" applyNumberFormat="1" applyFont="1" applyBorder="1" applyAlignment="1">
      <alignment horizontal="right" vertical="center" wrapText="1"/>
    </xf>
    <xf numFmtId="0" fontId="60" fillId="0" borderId="110" xfId="0" applyFont="1" applyBorder="1" applyAlignment="1">
      <alignment horizontal="center" vertical="center" wrapText="1"/>
    </xf>
    <xf numFmtId="4" fontId="62" fillId="0" borderId="110" xfId="0" applyNumberFormat="1" applyFont="1" applyBorder="1" applyAlignment="1">
      <alignment horizontal="right" vertical="center" wrapText="1"/>
    </xf>
    <xf numFmtId="4" fontId="62" fillId="0" borderId="110" xfId="0" applyNumberFormat="1" applyFont="1" applyBorder="1" applyAlignment="1">
      <alignment vertical="center" wrapText="1"/>
    </xf>
    <xf numFmtId="49" fontId="62" fillId="0" borderId="0" xfId="0" applyNumberFormat="1" applyFont="1" applyBorder="1" applyAlignment="1">
      <alignment horizontal="right" vertical="center" wrapText="1" indent="1"/>
    </xf>
    <xf numFmtId="0" fontId="62" fillId="0" borderId="111" xfId="0" applyFont="1" applyBorder="1" applyAlignment="1">
      <alignment horizontal="left" vertical="center" wrapText="1"/>
    </xf>
    <xf numFmtId="4" fontId="62" fillId="0" borderId="111" xfId="0" applyNumberFormat="1" applyFont="1" applyBorder="1" applyAlignment="1">
      <alignment horizontal="right" vertical="center" wrapText="1"/>
    </xf>
    <xf numFmtId="0" fontId="62" fillId="0" borderId="1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right" vertical="center" wrapText="1" indent="1"/>
    </xf>
    <xf numFmtId="0" fontId="62" fillId="0" borderId="112" xfId="0" applyFont="1" applyFill="1" applyBorder="1" applyAlignment="1">
      <alignment horizontal="left" vertical="center" wrapText="1"/>
    </xf>
    <xf numFmtId="4" fontId="62" fillId="0" borderId="112" xfId="0" applyNumberFormat="1" applyFont="1" applyFill="1" applyBorder="1" applyAlignment="1">
      <alignment horizontal="right" vertical="center" wrapText="1"/>
    </xf>
    <xf numFmtId="0" fontId="62" fillId="0" borderId="1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vertical="center" wrapText="1"/>
    </xf>
    <xf numFmtId="0" fontId="58" fillId="0" borderId="113" xfId="0" applyFont="1" applyFill="1" applyBorder="1" applyAlignment="1">
      <alignment horizontal="left" vertical="center" wrapText="1"/>
    </xf>
    <xf numFmtId="4" fontId="58" fillId="0" borderId="113" xfId="0" applyNumberFormat="1" applyFont="1" applyFill="1" applyBorder="1" applyAlignment="1">
      <alignment horizontal="right" vertical="center" wrapText="1"/>
    </xf>
    <xf numFmtId="0" fontId="58" fillId="0" borderId="113" xfId="0" applyFont="1" applyFill="1" applyBorder="1" applyAlignment="1">
      <alignment horizontal="center" vertical="center" wrapText="1"/>
    </xf>
    <xf numFmtId="4" fontId="58" fillId="0" borderId="113" xfId="0" applyNumberFormat="1" applyFont="1" applyFill="1" applyBorder="1" applyAlignment="1">
      <alignment vertical="center" wrapText="1"/>
    </xf>
    <xf numFmtId="4" fontId="60" fillId="0" borderId="0" xfId="0" applyNumberFormat="1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4" fontId="60" fillId="0" borderId="0" xfId="0" applyNumberFormat="1" applyFont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 applyAlignment="1">
      <alignment horizontal="right"/>
    </xf>
    <xf numFmtId="0" fontId="34" fillId="0" borderId="10" xfId="0" applyFont="1" applyBorder="1"/>
    <xf numFmtId="0" fontId="34" fillId="0" borderId="11" xfId="0" applyFont="1" applyBorder="1" applyAlignment="1">
      <alignment horizontal="right"/>
    </xf>
    <xf numFmtId="0" fontId="65" fillId="0" borderId="11" xfId="0" applyFont="1" applyBorder="1" applyAlignment="1">
      <alignment horizontal="right"/>
    </xf>
    <xf numFmtId="4" fontId="15" fillId="0" borderId="2" xfId="0" applyNumberFormat="1" applyFont="1" applyBorder="1" applyProtection="1"/>
    <xf numFmtId="0" fontId="66" fillId="0" borderId="0" xfId="0" applyFont="1" applyAlignment="1" applyProtection="1">
      <alignment horizontal="justify"/>
    </xf>
    <xf numFmtId="0" fontId="66" fillId="0" borderId="0" xfId="0" applyFont="1" applyProtection="1"/>
    <xf numFmtId="0" fontId="66" fillId="0" borderId="0" xfId="0" applyFont="1" applyAlignment="1" applyProtection="1">
      <alignment horizontal="center"/>
    </xf>
    <xf numFmtId="4" fontId="66" fillId="0" borderId="0" xfId="0" applyNumberFormat="1" applyFont="1" applyProtection="1"/>
    <xf numFmtId="0" fontId="69" fillId="0" borderId="25" xfId="0" applyFont="1" applyBorder="1"/>
    <xf numFmtId="0" fontId="69" fillId="0" borderId="25" xfId="0" applyFont="1" applyBorder="1" applyAlignment="1">
      <alignment horizontal="center"/>
    </xf>
    <xf numFmtId="4" fontId="70" fillId="0" borderId="25" xfId="0" applyNumberFormat="1" applyFont="1" applyBorder="1"/>
    <xf numFmtId="4" fontId="68" fillId="0" borderId="23" xfId="0" applyNumberFormat="1" applyFont="1" applyBorder="1"/>
    <xf numFmtId="4" fontId="14" fillId="0" borderId="21" xfId="0" applyNumberFormat="1" applyFont="1" applyBorder="1" applyProtection="1"/>
    <xf numFmtId="4" fontId="14" fillId="0" borderId="7" xfId="0" applyNumberFormat="1" applyFont="1" applyBorder="1" applyProtection="1"/>
    <xf numFmtId="4" fontId="14" fillId="0" borderId="2" xfId="0" applyNumberFormat="1" applyFont="1" applyBorder="1" applyProtection="1"/>
    <xf numFmtId="4" fontId="14" fillId="0" borderId="4" xfId="0" applyNumberFormat="1" applyFont="1" applyBorder="1" applyProtection="1"/>
    <xf numFmtId="4" fontId="70" fillId="0" borderId="25" xfId="0" applyNumberFormat="1" applyFont="1" applyBorder="1" applyAlignment="1"/>
    <xf numFmtId="0" fontId="11" fillId="0" borderId="11" xfId="2" applyNumberFormat="1" applyFont="1" applyBorder="1" applyAlignment="1">
      <alignment horizontal="center"/>
    </xf>
    <xf numFmtId="0" fontId="34" fillId="0" borderId="0" xfId="1" applyFont="1"/>
    <xf numFmtId="49" fontId="3" fillId="0" borderId="0" xfId="0" applyNumberFormat="1" applyFont="1" applyAlignment="1" applyProtection="1">
      <alignment vertical="top"/>
    </xf>
    <xf numFmtId="0" fontId="71" fillId="0" borderId="0" xfId="0" applyFont="1" applyProtection="1"/>
    <xf numFmtId="0" fontId="41" fillId="0" borderId="0" xfId="0" applyFont="1" applyAlignment="1" applyProtection="1">
      <alignment wrapText="1"/>
    </xf>
    <xf numFmtId="0" fontId="72" fillId="0" borderId="0" xfId="0" applyFont="1" applyProtection="1"/>
    <xf numFmtId="49" fontId="34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73" fillId="0" borderId="0" xfId="0" applyFont="1" applyFill="1" applyAlignment="1" applyProtection="1">
      <alignment horizontal="centerContinuous" vertical="top" wrapText="1"/>
    </xf>
    <xf numFmtId="0" fontId="21" fillId="0" borderId="0" xfId="0" applyFont="1" applyFill="1" applyAlignment="1" applyProtection="1">
      <alignment horizontal="centerContinuous"/>
    </xf>
    <xf numFmtId="4" fontId="21" fillId="0" borderId="0" xfId="0" applyNumberFormat="1" applyFont="1" applyFill="1" applyAlignment="1" applyProtection="1">
      <alignment horizontal="centerContinuous"/>
    </xf>
    <xf numFmtId="4" fontId="21" fillId="0" borderId="0" xfId="0" applyNumberFormat="1" applyFont="1" applyFill="1" applyAlignment="1" applyProtection="1"/>
    <xf numFmtId="0" fontId="41" fillId="0" borderId="0" xfId="0" applyFont="1" applyAlignment="1" applyProtection="1">
      <alignment horizontal="centerContinuous" vertical="top" wrapText="1"/>
    </xf>
    <xf numFmtId="0" fontId="3" fillId="0" borderId="0" xfId="0" applyFont="1" applyAlignment="1" applyProtection="1">
      <alignment horizontal="centerContinuous"/>
    </xf>
    <xf numFmtId="4" fontId="3" fillId="0" borderId="0" xfId="0" applyNumberFormat="1" applyFont="1" applyAlignment="1" applyProtection="1"/>
    <xf numFmtId="0" fontId="74" fillId="0" borderId="0" xfId="0" applyFont="1" applyProtection="1"/>
    <xf numFmtId="49" fontId="21" fillId="0" borderId="0" xfId="0" applyNumberFormat="1" applyFont="1" applyAlignment="1" applyProtection="1">
      <alignment vertical="top"/>
    </xf>
    <xf numFmtId="0" fontId="44" fillId="0" borderId="0" xfId="0" applyFont="1" applyAlignment="1" applyProtection="1">
      <alignment vertical="top" wrapText="1"/>
    </xf>
    <xf numFmtId="0" fontId="57" fillId="0" borderId="0" xfId="0" applyFont="1" applyAlignment="1" applyProtection="1">
      <alignment vertical="top" wrapText="1"/>
    </xf>
    <xf numFmtId="49" fontId="44" fillId="0" borderId="0" xfId="0" applyNumberFormat="1" applyFont="1" applyAlignment="1" applyProtection="1">
      <alignment horizontal="left" vertical="top" wrapText="1"/>
    </xf>
    <xf numFmtId="49" fontId="41" fillId="0" borderId="0" xfId="0" applyNumberFormat="1" applyFont="1" applyAlignment="1" applyProtection="1">
      <alignment vertical="top" wrapText="1"/>
    </xf>
    <xf numFmtId="49" fontId="76" fillId="0" borderId="0" xfId="0" applyNumberFormat="1" applyFont="1" applyAlignment="1" applyProtection="1">
      <alignment vertical="top"/>
    </xf>
    <xf numFmtId="0" fontId="76" fillId="0" borderId="0" xfId="0" applyFont="1" applyAlignment="1" applyProtection="1">
      <alignment vertical="top"/>
    </xf>
    <xf numFmtId="0" fontId="77" fillId="0" borderId="0" xfId="0" applyFont="1" applyAlignment="1" applyProtection="1">
      <alignment vertical="top" wrapText="1"/>
    </xf>
    <xf numFmtId="0" fontId="76" fillId="0" borderId="0" xfId="0" applyFont="1" applyAlignment="1" applyProtection="1">
      <alignment horizontal="left"/>
    </xf>
    <xf numFmtId="0" fontId="76" fillId="0" borderId="0" xfId="0" applyFont="1" applyProtection="1"/>
    <xf numFmtId="4" fontId="76" fillId="0" borderId="0" xfId="0" applyNumberFormat="1" applyFont="1" applyProtection="1"/>
    <xf numFmtId="49" fontId="35" fillId="0" borderId="0" xfId="0" applyNumberFormat="1" applyFont="1" applyAlignment="1" applyProtection="1">
      <alignment vertical="top"/>
    </xf>
    <xf numFmtId="0" fontId="35" fillId="0" borderId="0" xfId="0" applyFont="1" applyAlignment="1" applyProtection="1">
      <alignment vertical="top"/>
    </xf>
    <xf numFmtId="0" fontId="45" fillId="0" borderId="0" xfId="0" applyFont="1" applyAlignment="1" applyProtection="1">
      <alignment vertical="top" wrapText="1"/>
    </xf>
    <xf numFmtId="0" fontId="35" fillId="0" borderId="0" xfId="0" applyFont="1" applyAlignment="1" applyProtection="1">
      <alignment horizontal="left"/>
    </xf>
    <xf numFmtId="0" fontId="35" fillId="0" borderId="0" xfId="0" applyFont="1" applyProtection="1"/>
    <xf numFmtId="4" fontId="35" fillId="0" borderId="0" xfId="0" applyNumberFormat="1" applyFont="1" applyProtection="1"/>
    <xf numFmtId="49" fontId="63" fillId="0" borderId="0" xfId="0" applyNumberFormat="1" applyFont="1" applyAlignment="1" applyProtection="1">
      <alignment vertical="top"/>
    </xf>
    <xf numFmtId="0" fontId="63" fillId="0" borderId="0" xfId="0" applyFont="1" applyAlignment="1" applyProtection="1">
      <alignment vertical="top"/>
    </xf>
    <xf numFmtId="0" fontId="62" fillId="0" borderId="0" xfId="0" applyFont="1" applyAlignment="1" applyProtection="1">
      <alignment vertical="top" wrapText="1"/>
    </xf>
    <xf numFmtId="0" fontId="63" fillId="0" borderId="0" xfId="0" applyFont="1" applyAlignment="1" applyProtection="1">
      <alignment horizontal="left"/>
    </xf>
    <xf numFmtId="0" fontId="63" fillId="0" borderId="0" xfId="0" applyFont="1" applyProtection="1"/>
    <xf numFmtId="4" fontId="63" fillId="0" borderId="0" xfId="0" applyNumberFormat="1" applyFont="1" applyAlignment="1" applyProtection="1">
      <alignment horizontal="right"/>
    </xf>
    <xf numFmtId="4" fontId="63" fillId="0" borderId="0" xfId="0" applyNumberFormat="1" applyFont="1" applyProtection="1"/>
    <xf numFmtId="49" fontId="78" fillId="0" borderId="0" xfId="0" applyNumberFormat="1" applyFont="1" applyAlignment="1" applyProtection="1">
      <alignment vertical="top"/>
    </xf>
    <xf numFmtId="0" fontId="78" fillId="0" borderId="0" xfId="0" applyFont="1" applyAlignment="1" applyProtection="1">
      <alignment vertical="top"/>
    </xf>
    <xf numFmtId="0" fontId="79" fillId="0" borderId="0" xfId="0" applyFont="1" applyAlignment="1" applyProtection="1">
      <alignment vertical="top" wrapText="1"/>
    </xf>
    <xf numFmtId="0" fontId="78" fillId="0" borderId="0" xfId="0" applyFont="1" applyAlignment="1" applyProtection="1">
      <alignment horizontal="left"/>
    </xf>
    <xf numFmtId="0" fontId="78" fillId="0" borderId="0" xfId="0" applyFont="1" applyProtection="1"/>
    <xf numFmtId="4" fontId="35" fillId="0" borderId="0" xfId="0" applyNumberFormat="1" applyFont="1" applyAlignment="1" applyProtection="1">
      <alignment horizontal="right"/>
    </xf>
    <xf numFmtId="4" fontId="78" fillId="0" borderId="0" xfId="0" applyNumberFormat="1" applyFont="1" applyProtection="1"/>
    <xf numFmtId="49" fontId="80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81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82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horizontal="left"/>
    </xf>
    <xf numFmtId="0" fontId="21" fillId="0" borderId="0" xfId="0" applyFont="1" applyProtection="1"/>
    <xf numFmtId="4" fontId="21" fillId="0" borderId="0" xfId="0" applyNumberFormat="1" applyFont="1" applyAlignment="1" applyProtection="1">
      <alignment horizontal="right"/>
    </xf>
    <xf numFmtId="4" fontId="64" fillId="0" borderId="0" xfId="0" applyNumberFormat="1" applyFont="1" applyProtection="1"/>
    <xf numFmtId="49" fontId="84" fillId="0" borderId="0" xfId="1" applyNumberFormat="1" applyFont="1" applyBorder="1" applyAlignment="1" applyProtection="1">
      <alignment horizontal="left" vertical="top"/>
    </xf>
    <xf numFmtId="0" fontId="83" fillId="0" borderId="0" xfId="1" applyFont="1" applyBorder="1" applyAlignment="1" applyProtection="1">
      <alignment horizontal="center" vertical="top"/>
    </xf>
    <xf numFmtId="0" fontId="83" fillId="0" borderId="0" xfId="1" applyFont="1" applyBorder="1" applyAlignment="1" applyProtection="1">
      <alignment horizontal="center" vertical="top" wrapText="1"/>
    </xf>
    <xf numFmtId="0" fontId="85" fillId="0" borderId="0" xfId="1" applyFont="1" applyBorder="1" applyAlignment="1" applyProtection="1">
      <alignment horizontal="left" wrapText="1"/>
    </xf>
    <xf numFmtId="0" fontId="83" fillId="0" borderId="0" xfId="0" applyFont="1" applyBorder="1" applyAlignment="1" applyProtection="1">
      <alignment horizontal="left"/>
    </xf>
    <xf numFmtId="0" fontId="83" fillId="0" borderId="0" xfId="0" applyFont="1" applyBorder="1" applyProtection="1"/>
    <xf numFmtId="4" fontId="83" fillId="0" borderId="0" xfId="0" applyNumberFormat="1" applyFont="1" applyBorder="1" applyAlignment="1" applyProtection="1">
      <alignment horizontal="right"/>
    </xf>
    <xf numFmtId="4" fontId="80" fillId="0" borderId="0" xfId="0" applyNumberFormat="1" applyFont="1" applyBorder="1" applyProtection="1"/>
    <xf numFmtId="0" fontId="71" fillId="0" borderId="0" xfId="0" applyFont="1" applyBorder="1" applyProtection="1"/>
    <xf numFmtId="49" fontId="3" fillId="0" borderId="9" xfId="0" applyNumberFormat="1" applyFont="1" applyBorder="1" applyAlignment="1" applyProtection="1">
      <alignment vertical="top"/>
    </xf>
    <xf numFmtId="0" fontId="3" fillId="0" borderId="9" xfId="0" applyFont="1" applyBorder="1" applyAlignment="1" applyProtection="1">
      <alignment vertical="top"/>
    </xf>
    <xf numFmtId="0" fontId="41" fillId="0" borderId="9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left"/>
    </xf>
    <xf numFmtId="4" fontId="3" fillId="0" borderId="9" xfId="0" applyNumberFormat="1" applyFont="1" applyBorder="1" applyProtection="1"/>
    <xf numFmtId="49" fontId="86" fillId="0" borderId="0" xfId="0" applyNumberFormat="1" applyFont="1" applyAlignment="1" applyProtection="1">
      <alignment vertical="top"/>
    </xf>
    <xf numFmtId="0" fontId="86" fillId="0" borderId="0" xfId="0" applyFont="1" applyAlignment="1" applyProtection="1">
      <alignment vertical="top"/>
    </xf>
    <xf numFmtId="0" fontId="87" fillId="0" borderId="0" xfId="0" applyFont="1" applyAlignment="1" applyProtection="1">
      <alignment vertical="top" wrapText="1"/>
    </xf>
    <xf numFmtId="0" fontId="86" fillId="0" borderId="0" xfId="0" applyFont="1" applyAlignment="1" applyProtection="1">
      <alignment horizontal="left"/>
    </xf>
    <xf numFmtId="0" fontId="86" fillId="0" borderId="0" xfId="0" applyFont="1" applyProtection="1"/>
    <xf numFmtId="4" fontId="86" fillId="0" borderId="0" xfId="0" applyNumberFormat="1" applyFont="1" applyProtection="1"/>
    <xf numFmtId="49" fontId="21" fillId="0" borderId="0" xfId="0" applyNumberFormat="1" applyFont="1" applyFill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0" fontId="44" fillId="0" borderId="0" xfId="0" applyFont="1" applyFill="1" applyAlignment="1" applyProtection="1">
      <alignment vertical="top" wrapText="1"/>
    </xf>
    <xf numFmtId="0" fontId="21" fillId="0" borderId="0" xfId="0" applyFont="1" applyFill="1" applyAlignment="1" applyProtection="1">
      <alignment horizontal="left"/>
    </xf>
    <xf numFmtId="0" fontId="21" fillId="0" borderId="0" xfId="0" applyFont="1" applyFill="1" applyProtection="1"/>
    <xf numFmtId="4" fontId="21" fillId="0" borderId="0" xfId="0" applyNumberFormat="1" applyFont="1" applyFill="1" applyAlignment="1" applyProtection="1">
      <alignment horizontal="right"/>
    </xf>
    <xf numFmtId="4" fontId="21" fillId="0" borderId="0" xfId="0" applyNumberFormat="1" applyFont="1" applyProtection="1"/>
    <xf numFmtId="0" fontId="89" fillId="0" borderId="0" xfId="0" applyFont="1" applyProtection="1"/>
    <xf numFmtId="49" fontId="3" fillId="0" borderId="67" xfId="0" applyNumberFormat="1" applyFont="1" applyBorder="1" applyAlignment="1" applyProtection="1">
      <alignment vertical="top"/>
    </xf>
    <xf numFmtId="0" fontId="3" fillId="0" borderId="67" xfId="0" applyFont="1" applyBorder="1" applyAlignment="1" applyProtection="1">
      <alignment vertical="top"/>
    </xf>
    <xf numFmtId="0" fontId="41" fillId="0" borderId="67" xfId="0" applyFont="1" applyBorder="1" applyAlignment="1" applyProtection="1">
      <alignment vertical="top" wrapText="1"/>
    </xf>
    <xf numFmtId="0" fontId="3" fillId="0" borderId="67" xfId="0" applyFont="1" applyBorder="1" applyAlignment="1" applyProtection="1">
      <alignment horizontal="left"/>
    </xf>
    <xf numFmtId="0" fontId="3" fillId="0" borderId="67" xfId="0" applyFont="1" applyBorder="1" applyProtection="1"/>
    <xf numFmtId="4" fontId="3" fillId="0" borderId="67" xfId="0" applyNumberFormat="1" applyFont="1" applyBorder="1" applyProtection="1"/>
    <xf numFmtId="49" fontId="21" fillId="0" borderId="0" xfId="0" applyNumberFormat="1" applyFont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44" fillId="0" borderId="0" xfId="0" applyFont="1" applyAlignment="1" applyProtection="1">
      <alignment horizontal="center" vertical="top" wrapText="1"/>
    </xf>
    <xf numFmtId="0" fontId="21" fillId="0" borderId="0" xfId="0" applyFont="1" applyAlignment="1" applyProtection="1">
      <alignment horizontal="center"/>
    </xf>
    <xf numFmtId="4" fontId="21" fillId="0" borderId="0" xfId="0" applyNumberFormat="1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 vertical="top"/>
    </xf>
    <xf numFmtId="0" fontId="90" fillId="0" borderId="23" xfId="0" applyFont="1" applyBorder="1" applyAlignment="1" applyProtection="1">
      <alignment horizontal="center" vertical="top" wrapText="1"/>
    </xf>
    <xf numFmtId="0" fontId="44" fillId="0" borderId="23" xfId="0" applyFont="1" applyBorder="1" applyAlignment="1" applyProtection="1">
      <alignment horizontal="center" vertical="top" wrapText="1"/>
    </xf>
    <xf numFmtId="0" fontId="90" fillId="0" borderId="23" xfId="0" applyFont="1" applyBorder="1" applyAlignment="1" applyProtection="1">
      <alignment horizontal="left" wrapText="1"/>
    </xf>
    <xf numFmtId="0" fontId="90" fillId="0" borderId="23" xfId="0" applyFont="1" applyBorder="1" applyAlignment="1" applyProtection="1">
      <alignment horizontal="left" wrapText="1"/>
      <protection locked="0"/>
    </xf>
    <xf numFmtId="0" fontId="41" fillId="0" borderId="23" xfId="0" applyFont="1" applyBorder="1" applyAlignment="1" applyProtection="1">
      <alignment vertical="top" wrapText="1"/>
    </xf>
    <xf numFmtId="0" fontId="3" fillId="0" borderId="23" xfId="0" applyFont="1" applyBorder="1" applyAlignment="1" applyProtection="1">
      <alignment horizontal="left"/>
    </xf>
    <xf numFmtId="4" fontId="3" fillId="0" borderId="23" xfId="0" applyNumberFormat="1" applyFont="1" applyFill="1" applyBorder="1" applyProtection="1">
      <protection locked="0"/>
    </xf>
    <xf numFmtId="4" fontId="3" fillId="0" borderId="23" xfId="0" applyNumberFormat="1" applyFont="1" applyFill="1" applyBorder="1" applyProtection="1"/>
    <xf numFmtId="49" fontId="3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2" fontId="41" fillId="0" borderId="23" xfId="0" applyNumberFormat="1" applyFont="1" applyBorder="1" applyAlignment="1" applyProtection="1">
      <alignment vertical="top" wrapText="1"/>
    </xf>
    <xf numFmtId="49" fontId="21" fillId="0" borderId="0" xfId="0" applyNumberFormat="1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top"/>
    </xf>
    <xf numFmtId="0" fontId="41" fillId="0" borderId="23" xfId="0" applyFont="1" applyFill="1" applyBorder="1" applyAlignment="1" applyProtection="1">
      <alignment vertical="top" wrapText="1"/>
    </xf>
    <xf numFmtId="0" fontId="3" fillId="0" borderId="23" xfId="0" applyFont="1" applyFill="1" applyBorder="1" applyAlignment="1" applyProtection="1">
      <alignment horizontal="left"/>
    </xf>
    <xf numFmtId="0" fontId="3" fillId="0" borderId="23" xfId="0" applyFont="1" applyFill="1" applyBorder="1" applyProtection="1"/>
    <xf numFmtId="0" fontId="41" fillId="0" borderId="23" xfId="8" applyFont="1" applyBorder="1" applyAlignment="1" applyProtection="1">
      <alignment vertical="top" wrapText="1"/>
    </xf>
    <xf numFmtId="4" fontId="3" fillId="0" borderId="23" xfId="0" applyNumberFormat="1" applyFont="1" applyBorder="1" applyProtection="1">
      <protection locked="0"/>
    </xf>
    <xf numFmtId="0" fontId="41" fillId="0" borderId="23" xfId="7" applyFont="1" applyFill="1" applyBorder="1" applyAlignment="1" applyProtection="1">
      <alignment vertical="top" wrapText="1"/>
    </xf>
    <xf numFmtId="0" fontId="3" fillId="0" borderId="23" xfId="7" applyFont="1" applyFill="1" applyBorder="1" applyAlignment="1" applyProtection="1">
      <alignment horizontal="left"/>
    </xf>
    <xf numFmtId="4" fontId="21" fillId="0" borderId="0" xfId="0" applyNumberFormat="1" applyFont="1" applyAlignment="1" applyProtection="1">
      <alignment horizontal="center"/>
      <protection locked="0"/>
    </xf>
    <xf numFmtId="4" fontId="21" fillId="0" borderId="0" xfId="0" applyNumberFormat="1" applyFont="1" applyProtection="1">
      <protection locked="0"/>
    </xf>
    <xf numFmtId="0" fontId="34" fillId="0" borderId="0" xfId="0" applyFont="1" applyAlignment="1" applyProtection="1">
      <alignment horizontal="center" vertical="top"/>
    </xf>
    <xf numFmtId="0" fontId="58" fillId="0" borderId="0" xfId="0" applyFont="1" applyAlignment="1" applyProtection="1">
      <alignment horizontal="center" vertical="top" wrapText="1"/>
    </xf>
    <xf numFmtId="0" fontId="34" fillId="0" borderId="0" xfId="0" applyFont="1" applyAlignment="1" applyProtection="1">
      <alignment horizontal="left"/>
    </xf>
    <xf numFmtId="0" fontId="34" fillId="0" borderId="0" xfId="0" applyFont="1" applyAlignment="1" applyProtection="1">
      <alignment horizontal="center"/>
    </xf>
    <xf numFmtId="4" fontId="34" fillId="0" borderId="0" xfId="0" applyNumberFormat="1" applyFont="1" applyAlignment="1" applyProtection="1">
      <alignment horizontal="center"/>
      <protection locked="0"/>
    </xf>
    <xf numFmtId="4" fontId="34" fillId="0" borderId="0" xfId="0" applyNumberFormat="1" applyFont="1" applyAlignment="1" applyProtection="1">
      <alignment horizontal="center"/>
    </xf>
    <xf numFmtId="0" fontId="91" fillId="0" borderId="0" xfId="0" applyFont="1" applyProtection="1"/>
    <xf numFmtId="49" fontId="92" fillId="0" borderId="0" xfId="0" applyNumberFormat="1" applyFont="1" applyAlignment="1" applyProtection="1">
      <alignment horizontal="left" vertical="top"/>
    </xf>
    <xf numFmtId="49" fontId="92" fillId="0" borderId="0" xfId="1" applyNumberFormat="1" applyFont="1" applyAlignment="1" applyProtection="1">
      <alignment horizontal="left" vertical="top"/>
    </xf>
    <xf numFmtId="0" fontId="34" fillId="0" borderId="0" xfId="1" applyFont="1" applyAlignment="1" applyProtection="1">
      <alignment horizontal="center" vertical="top"/>
    </xf>
    <xf numFmtId="0" fontId="34" fillId="0" borderId="0" xfId="1" applyFont="1" applyAlignment="1" applyProtection="1">
      <alignment horizontal="center" vertical="top" wrapText="1"/>
    </xf>
    <xf numFmtId="0" fontId="58" fillId="0" borderId="0" xfId="1" applyFont="1" applyAlignment="1" applyProtection="1">
      <alignment horizontal="left" wrapText="1"/>
    </xf>
    <xf numFmtId="2" fontId="93" fillId="0" borderId="0" xfId="0" applyNumberFormat="1" applyFont="1" applyAlignment="1" applyProtection="1">
      <alignment vertical="top" wrapText="1"/>
    </xf>
    <xf numFmtId="0" fontId="41" fillId="0" borderId="23" xfId="0" applyNumberFormat="1" applyFont="1" applyBorder="1" applyAlignment="1" applyProtection="1">
      <alignment horizontal="left" vertical="center" wrapText="1"/>
    </xf>
    <xf numFmtId="0" fontId="41" fillId="0" borderId="23" xfId="8" applyFont="1" applyFill="1" applyBorder="1" applyAlignment="1" applyProtection="1">
      <alignment horizontal="left" vertical="center" wrapText="1"/>
    </xf>
    <xf numFmtId="0" fontId="71" fillId="0" borderId="0" xfId="0" applyFont="1" applyFill="1" applyProtection="1"/>
    <xf numFmtId="0" fontId="41" fillId="0" borderId="23" xfId="0" applyFont="1" applyBorder="1" applyAlignment="1" applyProtection="1">
      <alignment horizontal="left" wrapText="1"/>
    </xf>
    <xf numFmtId="0" fontId="44" fillId="0" borderId="0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4" fontId="21" fillId="0" borderId="0" xfId="0" applyNumberFormat="1" applyFont="1" applyBorder="1" applyProtection="1"/>
    <xf numFmtId="0" fontId="34" fillId="0" borderId="0" xfId="0" applyFont="1" applyAlignment="1" applyProtection="1">
      <alignment vertical="top"/>
    </xf>
    <xf numFmtId="0" fontId="58" fillId="0" borderId="0" xfId="0" applyFont="1" applyBorder="1" applyAlignment="1" applyProtection="1">
      <alignment vertical="top" wrapText="1"/>
    </xf>
    <xf numFmtId="0" fontId="34" fillId="0" borderId="0" xfId="0" applyFont="1" applyBorder="1" applyAlignment="1" applyProtection="1">
      <alignment horizontal="left"/>
    </xf>
    <xf numFmtId="0" fontId="34" fillId="0" borderId="0" xfId="0" applyFont="1" applyBorder="1" applyProtection="1"/>
    <xf numFmtId="4" fontId="34" fillId="0" borderId="0" xfId="0" applyNumberFormat="1" applyFont="1" applyBorder="1" applyProtection="1"/>
    <xf numFmtId="4" fontId="3" fillId="0" borderId="23" xfId="0" applyNumberFormat="1" applyFont="1" applyBorder="1" applyProtection="1"/>
    <xf numFmtId="0" fontId="41" fillId="0" borderId="23" xfId="0" applyFont="1" applyFill="1" applyBorder="1" applyAlignment="1" applyProtection="1">
      <alignment horizontal="left" wrapText="1"/>
    </xf>
    <xf numFmtId="49" fontId="34" fillId="0" borderId="0" xfId="0" applyNumberFormat="1" applyFont="1" applyFill="1" applyAlignment="1" applyProtection="1">
      <alignment vertical="top"/>
    </xf>
    <xf numFmtId="0" fontId="34" fillId="0" borderId="0" xfId="0" applyFont="1" applyFill="1" applyAlignment="1" applyProtection="1">
      <alignment vertical="top"/>
    </xf>
    <xf numFmtId="0" fontId="58" fillId="0" borderId="0" xfId="0" applyFont="1" applyFill="1" applyAlignment="1" applyProtection="1">
      <alignment vertical="top" wrapText="1"/>
    </xf>
    <xf numFmtId="0" fontId="34" fillId="0" borderId="0" xfId="0" applyFont="1" applyFill="1" applyAlignment="1" applyProtection="1">
      <alignment horizontal="left"/>
    </xf>
    <xf numFmtId="0" fontId="34" fillId="0" borderId="0" xfId="0" applyFont="1" applyFill="1" applyProtection="1"/>
    <xf numFmtId="4" fontId="34" fillId="0" borderId="0" xfId="0" applyNumberFormat="1" applyFont="1" applyFill="1" applyProtection="1"/>
    <xf numFmtId="49" fontId="64" fillId="0" borderId="0" xfId="0" applyNumberFormat="1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1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left"/>
    </xf>
    <xf numFmtId="4" fontId="3" fillId="0" borderId="0" xfId="0" applyNumberFormat="1" applyFont="1" applyFill="1" applyProtection="1"/>
    <xf numFmtId="49" fontId="3" fillId="0" borderId="0" xfId="0" applyNumberFormat="1" applyFont="1" applyFill="1" applyAlignment="1" applyProtection="1">
      <alignment vertical="top"/>
    </xf>
    <xf numFmtId="49" fontId="0" fillId="0" borderId="0" xfId="0" applyNumberFormat="1" applyAlignment="1" applyProtection="1">
      <alignment horizontal="left"/>
    </xf>
    <xf numFmtId="0" fontId="59" fillId="0" borderId="23" xfId="0" applyFont="1" applyFill="1" applyBorder="1" applyAlignment="1" applyProtection="1">
      <alignment horizontal="left" vertical="center" wrapText="1"/>
    </xf>
    <xf numFmtId="0" fontId="3" fillId="0" borderId="23" xfId="12" applyFont="1" applyBorder="1" applyAlignment="1" applyProtection="1">
      <alignment horizontal="left"/>
    </xf>
    <xf numFmtId="0" fontId="3" fillId="0" borderId="23" xfId="12" applyFont="1" applyBorder="1" applyProtection="1"/>
    <xf numFmtId="4" fontId="3" fillId="0" borderId="23" xfId="12" applyNumberFormat="1" applyFont="1" applyBorder="1" applyProtection="1">
      <protection locked="0"/>
    </xf>
    <xf numFmtId="167" fontId="0" fillId="0" borderId="0" xfId="0" applyNumberFormat="1" applyProtection="1"/>
    <xf numFmtId="49" fontId="64" fillId="0" borderId="0" xfId="0" applyNumberFormat="1" applyFont="1" applyAlignment="1" applyProtection="1">
      <alignment vertical="top"/>
    </xf>
    <xf numFmtId="0" fontId="59" fillId="0" borderId="23" xfId="0" applyFont="1" applyBorder="1" applyAlignment="1" applyProtection="1">
      <alignment vertical="top" wrapText="1"/>
    </xf>
    <xf numFmtId="0" fontId="94" fillId="0" borderId="0" xfId="0" applyFont="1" applyProtection="1"/>
    <xf numFmtId="0" fontId="62" fillId="0" borderId="118" xfId="0" applyFont="1" applyFill="1" applyBorder="1" applyAlignment="1" applyProtection="1">
      <alignment horizontal="right" vertical="center" wrapText="1"/>
    </xf>
    <xf numFmtId="0" fontId="57" fillId="0" borderId="119" xfId="0" applyFont="1" applyFill="1" applyBorder="1" applyAlignment="1" applyProtection="1">
      <alignment vertical="center" wrapText="1"/>
    </xf>
    <xf numFmtId="0" fontId="62" fillId="0" borderId="119" xfId="0" applyFont="1" applyFill="1" applyBorder="1" applyAlignment="1" applyProtection="1">
      <alignment vertical="center" wrapText="1"/>
    </xf>
    <xf numFmtId="4" fontId="62" fillId="0" borderId="119" xfId="0" applyNumberFormat="1" applyFont="1" applyFill="1" applyBorder="1" applyAlignment="1" applyProtection="1">
      <alignment horizontal="right" vertical="center" wrapText="1"/>
    </xf>
    <xf numFmtId="4" fontId="62" fillId="0" borderId="120" xfId="0" applyNumberFormat="1" applyFont="1" applyFill="1" applyBorder="1" applyAlignment="1" applyProtection="1">
      <alignment horizontal="right" vertical="center" wrapText="1"/>
    </xf>
    <xf numFmtId="16" fontId="62" fillId="0" borderId="122" xfId="0" quotePrefix="1" applyNumberFormat="1" applyFont="1" applyFill="1" applyBorder="1" applyAlignment="1" applyProtection="1">
      <alignment horizontal="right" vertical="top" wrapText="1"/>
    </xf>
    <xf numFmtId="4" fontId="62" fillId="0" borderId="123" xfId="0" applyNumberFormat="1" applyFont="1" applyFill="1" applyBorder="1" applyAlignment="1" applyProtection="1">
      <alignment horizontal="right" wrapText="1"/>
    </xf>
    <xf numFmtId="4" fontId="62" fillId="0" borderId="123" xfId="0" applyNumberFormat="1" applyFont="1" applyFill="1" applyBorder="1" applyAlignment="1" applyProtection="1">
      <alignment horizontal="right" wrapText="1"/>
      <protection locked="0"/>
    </xf>
    <xf numFmtId="4" fontId="62" fillId="0" borderId="126" xfId="0" applyNumberFormat="1" applyFont="1" applyFill="1" applyBorder="1" applyAlignment="1" applyProtection="1">
      <alignment horizontal="right" wrapText="1"/>
    </xf>
    <xf numFmtId="4" fontId="62" fillId="0" borderId="126" xfId="0" applyNumberFormat="1" applyFont="1" applyFill="1" applyBorder="1" applyAlignment="1" applyProtection="1">
      <alignment horizontal="right" wrapText="1"/>
      <protection locked="0"/>
    </xf>
    <xf numFmtId="0" fontId="62" fillId="0" borderId="127" xfId="0" quotePrefix="1" applyFont="1" applyFill="1" applyBorder="1" applyAlignment="1" applyProtection="1">
      <alignment horizontal="right" vertical="top" wrapText="1"/>
    </xf>
    <xf numFmtId="0" fontId="62" fillId="0" borderId="128" xfId="0" applyFont="1" applyFill="1" applyBorder="1" applyAlignment="1" applyProtection="1">
      <alignment wrapText="1"/>
    </xf>
    <xf numFmtId="4" fontId="62" fillId="0" borderId="128" xfId="0" applyNumberFormat="1" applyFont="1" applyFill="1" applyBorder="1" applyAlignment="1" applyProtection="1">
      <alignment horizontal="right" wrapText="1"/>
    </xf>
    <xf numFmtId="4" fontId="62" fillId="0" borderId="128" xfId="0" applyNumberFormat="1" applyFont="1" applyFill="1" applyBorder="1" applyAlignment="1" applyProtection="1">
      <alignment horizontal="right" wrapText="1"/>
      <protection locked="0"/>
    </xf>
    <xf numFmtId="4" fontId="62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57" fillId="0" borderId="120" xfId="0" applyNumberFormat="1" applyFont="1" applyFill="1" applyBorder="1" applyAlignment="1" applyProtection="1">
      <alignment horizontal="right" vertical="center" wrapText="1"/>
    </xf>
    <xf numFmtId="0" fontId="99" fillId="0" borderId="129" xfId="0" applyFont="1" applyFill="1" applyBorder="1" applyAlignment="1" applyProtection="1">
      <alignment vertical="center" wrapText="1"/>
    </xf>
    <xf numFmtId="4" fontId="99" fillId="0" borderId="129" xfId="0" applyNumberFormat="1" applyFont="1" applyFill="1" applyBorder="1" applyAlignment="1" applyProtection="1">
      <alignment horizontal="right" vertical="center" wrapText="1"/>
    </xf>
    <xf numFmtId="4" fontId="99" fillId="0" borderId="129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130" xfId="0" quotePrefix="1" applyFont="1" applyFill="1" applyBorder="1" applyAlignment="1" applyProtection="1">
      <alignment horizontal="right" vertical="top" wrapText="1"/>
    </xf>
    <xf numFmtId="0" fontId="62" fillId="0" borderId="131" xfId="0" applyFont="1" applyFill="1" applyBorder="1" applyAlignment="1" applyProtection="1">
      <alignment vertical="center" wrapText="1"/>
    </xf>
    <xf numFmtId="0" fontId="62" fillId="0" borderId="131" xfId="0" applyFont="1" applyFill="1" applyBorder="1" applyAlignment="1" applyProtection="1">
      <alignment wrapText="1"/>
    </xf>
    <xf numFmtId="4" fontId="62" fillId="0" borderId="131" xfId="0" applyNumberFormat="1" applyFont="1" applyFill="1" applyBorder="1" applyAlignment="1" applyProtection="1">
      <alignment horizontal="right" wrapText="1"/>
    </xf>
    <xf numFmtId="4" fontId="62" fillId="0" borderId="131" xfId="0" applyNumberFormat="1" applyFont="1" applyFill="1" applyBorder="1" applyAlignment="1" applyProtection="1">
      <alignment horizontal="right" wrapText="1"/>
      <protection locked="0"/>
    </xf>
    <xf numFmtId="0" fontId="62" fillId="0" borderId="128" xfId="0" applyFont="1" applyFill="1" applyBorder="1" applyAlignment="1" applyProtection="1">
      <alignment vertical="center" wrapText="1"/>
    </xf>
    <xf numFmtId="0" fontId="62" fillId="0" borderId="127" xfId="0" quotePrefix="1" applyFont="1" applyFill="1" applyBorder="1" applyAlignment="1" applyProtection="1">
      <alignment horizontal="right" vertical="center" wrapText="1"/>
    </xf>
    <xf numFmtId="0" fontId="62" fillId="0" borderId="117" xfId="0" applyFont="1" applyFill="1" applyBorder="1" applyAlignment="1" applyProtection="1">
      <alignment vertical="center" wrapText="1"/>
    </xf>
    <xf numFmtId="4" fontId="62" fillId="0" borderId="117" xfId="0" applyNumberFormat="1" applyFont="1" applyFill="1" applyBorder="1" applyAlignment="1" applyProtection="1">
      <alignment horizontal="right" vertical="center" wrapText="1"/>
    </xf>
    <xf numFmtId="4" fontId="62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57" fillId="0" borderId="119" xfId="0" applyNumberFormat="1" applyFont="1" applyFill="1" applyBorder="1" applyAlignment="1" applyProtection="1">
      <alignment horizontal="right" vertical="center" wrapText="1"/>
    </xf>
    <xf numFmtId="4" fontId="57" fillId="0" borderId="119" xfId="0" applyNumberFormat="1" applyFont="1" applyFill="1" applyBorder="1" applyAlignment="1" applyProtection="1">
      <alignment horizontal="right" vertical="center" wrapText="1"/>
      <protection locked="0"/>
    </xf>
    <xf numFmtId="0" fontId="99" fillId="0" borderId="129" xfId="0" applyFont="1" applyFill="1" applyBorder="1" applyAlignment="1" applyProtection="1">
      <alignment horizontal="right" vertical="center" wrapText="1"/>
    </xf>
    <xf numFmtId="0" fontId="62" fillId="0" borderId="24" xfId="0" applyFont="1" applyFill="1" applyBorder="1" applyAlignment="1" applyProtection="1">
      <alignment horizontal="right" vertical="center" wrapText="1"/>
    </xf>
    <xf numFmtId="0" fontId="57" fillId="0" borderId="25" xfId="0" applyFont="1" applyFill="1" applyBorder="1" applyAlignment="1" applyProtection="1">
      <alignment vertical="center" wrapText="1"/>
    </xf>
    <xf numFmtId="4" fontId="57" fillId="0" borderId="25" xfId="0" applyNumberFormat="1" applyFont="1" applyFill="1" applyBorder="1" applyAlignment="1" applyProtection="1">
      <alignment horizontal="right" vertical="center" wrapText="1"/>
    </xf>
    <xf numFmtId="4" fontId="57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57" fillId="0" borderId="55" xfId="0" applyNumberFormat="1" applyFont="1" applyFill="1" applyBorder="1" applyAlignment="1" applyProtection="1">
      <alignment horizontal="right" vertical="center" wrapText="1"/>
    </xf>
    <xf numFmtId="0" fontId="87" fillId="0" borderId="0" xfId="0" applyFont="1" applyFill="1" applyBorder="1" applyAlignment="1" applyProtection="1">
      <alignment vertical="center" wrapText="1"/>
    </xf>
    <xf numFmtId="0" fontId="57" fillId="0" borderId="128" xfId="0" applyFont="1" applyFill="1" applyBorder="1" applyAlignment="1" applyProtection="1">
      <alignment vertical="center" wrapText="1"/>
    </xf>
    <xf numFmtId="0" fontId="85" fillId="0" borderId="0" xfId="0" applyFont="1" applyFill="1" applyBorder="1" applyAlignment="1" applyProtection="1">
      <alignment vertical="center" wrapText="1"/>
    </xf>
    <xf numFmtId="0" fontId="57" fillId="0" borderId="0" xfId="0" applyFont="1" applyFill="1"/>
    <xf numFmtId="0" fontId="58" fillId="0" borderId="0" xfId="0" applyFont="1" applyAlignment="1">
      <alignment wrapText="1"/>
    </xf>
    <xf numFmtId="0" fontId="62" fillId="0" borderId="123" xfId="0" applyFont="1" applyFill="1" applyBorder="1" applyAlignment="1">
      <alignment vertical="top" wrapText="1"/>
    </xf>
    <xf numFmtId="0" fontId="62" fillId="0" borderId="125" xfId="0" applyFont="1" applyBorder="1" applyAlignment="1">
      <alignment horizontal="center"/>
    </xf>
    <xf numFmtId="0" fontId="96" fillId="0" borderId="0" xfId="0" applyFont="1"/>
    <xf numFmtId="0" fontId="62" fillId="0" borderId="0" xfId="0" applyFont="1" applyFill="1"/>
    <xf numFmtId="0" fontId="62" fillId="0" borderId="0" xfId="0" applyFont="1"/>
    <xf numFmtId="0" fontId="73" fillId="0" borderId="0" xfId="0" applyFont="1"/>
    <xf numFmtId="4" fontId="62" fillId="0" borderId="0" xfId="0" applyNumberFormat="1" applyFont="1"/>
    <xf numFmtId="0" fontId="95" fillId="0" borderId="0" xfId="0" applyFont="1"/>
    <xf numFmtId="0" fontId="57" fillId="11" borderId="23" xfId="0" applyFont="1" applyFill="1" applyBorder="1" applyAlignment="1" applyProtection="1">
      <alignment horizontal="center" vertical="center"/>
    </xf>
    <xf numFmtId="4" fontId="57" fillId="11" borderId="23" xfId="0" applyNumberFormat="1" applyFont="1" applyFill="1" applyBorder="1" applyAlignment="1" applyProtection="1">
      <alignment horizontal="center" vertical="center"/>
    </xf>
    <xf numFmtId="16" fontId="62" fillId="0" borderId="133" xfId="0" quotePrefix="1" applyNumberFormat="1" applyFont="1" applyFill="1" applyBorder="1" applyAlignment="1" applyProtection="1">
      <alignment horizontal="right" vertical="center" wrapText="1"/>
    </xf>
    <xf numFmtId="0" fontId="62" fillId="0" borderId="134" xfId="0" applyFont="1" applyFill="1" applyBorder="1" applyAlignment="1" applyProtection="1">
      <alignment vertical="top" wrapText="1"/>
    </xf>
    <xf numFmtId="0" fontId="62" fillId="0" borderId="135" xfId="0" applyFont="1" applyFill="1" applyBorder="1" applyAlignment="1" applyProtection="1">
      <alignment wrapText="1"/>
    </xf>
    <xf numFmtId="3" fontId="62" fillId="0" borderId="135" xfId="0" applyNumberFormat="1" applyFont="1" applyBorder="1" applyAlignment="1">
      <alignment horizontal="right"/>
    </xf>
    <xf numFmtId="16" fontId="62" fillId="0" borderId="136" xfId="0" quotePrefix="1" applyNumberFormat="1" applyFont="1" applyFill="1" applyBorder="1" applyAlignment="1" applyProtection="1">
      <alignment horizontal="right" vertical="top" wrapText="1"/>
    </xf>
    <xf numFmtId="0" fontId="62" fillId="0" borderId="137" xfId="0" applyFont="1" applyBorder="1" applyAlignment="1" applyProtection="1">
      <alignment horizontal="left" vertical="top" wrapText="1"/>
    </xf>
    <xf numFmtId="0" fontId="62" fillId="0" borderId="138" xfId="0" applyFont="1" applyFill="1" applyBorder="1" applyAlignment="1" applyProtection="1">
      <alignment wrapText="1"/>
    </xf>
    <xf numFmtId="3" fontId="62" fillId="0" borderId="138" xfId="0" applyNumberFormat="1" applyFont="1" applyBorder="1" applyAlignment="1">
      <alignment horizontal="right"/>
    </xf>
    <xf numFmtId="4" fontId="62" fillId="0" borderId="138" xfId="0" applyNumberFormat="1" applyFont="1" applyBorder="1" applyAlignment="1" applyProtection="1">
      <protection locked="0"/>
    </xf>
    <xf numFmtId="4" fontId="62" fillId="0" borderId="139" xfId="0" applyNumberFormat="1" applyFont="1" applyBorder="1" applyAlignment="1"/>
    <xf numFmtId="0" fontId="62" fillId="0" borderId="123" xfId="0" applyFont="1" applyBorder="1" applyAlignment="1">
      <alignment horizontal="center"/>
    </xf>
    <xf numFmtId="1" fontId="62" fillId="0" borderId="122" xfId="0" applyNumberFormat="1" applyFont="1" applyFill="1" applyBorder="1" applyAlignment="1" applyProtection="1">
      <alignment horizontal="center" vertical="top"/>
    </xf>
    <xf numFmtId="0" fontId="62" fillId="0" borderId="123" xfId="0" quotePrefix="1" applyFont="1" applyBorder="1" applyAlignment="1" applyProtection="1">
      <alignment horizontal="left" vertical="top" wrapText="1"/>
    </xf>
    <xf numFmtId="16" fontId="62" fillId="0" borderId="124" xfId="0" quotePrefix="1" applyNumberFormat="1" applyFont="1" applyFill="1" applyBorder="1" applyAlignment="1" applyProtection="1">
      <alignment horizontal="right" vertical="top" wrapText="1"/>
    </xf>
    <xf numFmtId="1" fontId="62" fillId="0" borderId="124" xfId="0" applyNumberFormat="1" applyFont="1" applyFill="1" applyBorder="1" applyAlignment="1" applyProtection="1">
      <alignment horizontal="center" vertical="top"/>
    </xf>
    <xf numFmtId="0" fontId="62" fillId="0" borderId="125" xfId="0" quotePrefix="1" applyFont="1" applyBorder="1" applyAlignment="1" applyProtection="1">
      <alignment horizontal="left" vertical="top" wrapText="1"/>
    </xf>
    <xf numFmtId="4" fontId="62" fillId="0" borderId="121" xfId="0" applyNumberFormat="1" applyFont="1" applyBorder="1" applyAlignment="1"/>
    <xf numFmtId="0" fontId="62" fillId="0" borderId="125" xfId="0" applyFont="1" applyBorder="1" applyAlignment="1" applyProtection="1">
      <alignment horizontal="left" vertical="top" wrapText="1"/>
    </xf>
    <xf numFmtId="3" fontId="62" fillId="0" borderId="125" xfId="0" applyNumberFormat="1" applyFont="1" applyBorder="1" applyAlignment="1">
      <alignment horizontal="right"/>
    </xf>
    <xf numFmtId="4" fontId="62" fillId="0" borderId="125" xfId="0" applyNumberFormat="1" applyFont="1" applyBorder="1" applyAlignment="1" applyProtection="1">
      <protection locked="0"/>
    </xf>
    <xf numFmtId="4" fontId="62" fillId="0" borderId="141" xfId="0" applyNumberFormat="1" applyFont="1" applyFill="1" applyBorder="1" applyAlignment="1" applyProtection="1">
      <alignment horizontal="right" wrapText="1"/>
    </xf>
    <xf numFmtId="0" fontId="62" fillId="0" borderId="142" xfId="0" applyFont="1" applyFill="1" applyBorder="1" applyAlignment="1" applyProtection="1">
      <alignment vertical="top" wrapText="1"/>
    </xf>
    <xf numFmtId="0" fontId="62" fillId="0" borderId="142" xfId="0" applyFont="1" applyFill="1" applyBorder="1" applyAlignment="1" applyProtection="1">
      <alignment wrapText="1"/>
    </xf>
    <xf numFmtId="4" fontId="62" fillId="0" borderId="142" xfId="0" applyNumberFormat="1" applyFont="1" applyFill="1" applyBorder="1" applyAlignment="1" applyProtection="1">
      <alignment horizontal="right" wrapText="1"/>
    </xf>
    <xf numFmtId="4" fontId="62" fillId="0" borderId="142" xfId="0" applyNumberFormat="1" applyFont="1" applyFill="1" applyBorder="1" applyAlignment="1" applyProtection="1">
      <alignment horizontal="right" wrapText="1"/>
      <protection locked="0"/>
    </xf>
    <xf numFmtId="0" fontId="62" fillId="0" borderId="122" xfId="0" quotePrefix="1" applyFont="1" applyFill="1" applyBorder="1" applyAlignment="1" applyProtection="1">
      <alignment horizontal="right" vertical="top" wrapText="1"/>
    </xf>
    <xf numFmtId="0" fontId="62" fillId="0" borderId="143" xfId="0" applyFont="1" applyFill="1" applyBorder="1" applyAlignment="1" applyProtection="1">
      <alignment vertical="top" wrapText="1"/>
    </xf>
    <xf numFmtId="0" fontId="98" fillId="0" borderId="0" xfId="0" applyFont="1"/>
    <xf numFmtId="0" fontId="98" fillId="0" borderId="0" xfId="0" applyFont="1" applyFill="1"/>
    <xf numFmtId="0" fontId="62" fillId="0" borderId="129" xfId="0" applyFont="1" applyFill="1" applyBorder="1" applyAlignment="1" applyProtection="1">
      <alignment horizontal="right" vertical="center" wrapText="1"/>
    </xf>
    <xf numFmtId="0" fontId="57" fillId="0" borderId="129" xfId="0" applyFont="1" applyFill="1" applyBorder="1" applyAlignment="1" applyProtection="1">
      <alignment vertical="center" wrapText="1"/>
    </xf>
    <xf numFmtId="0" fontId="62" fillId="0" borderId="129" xfId="0" applyFont="1" applyFill="1" applyBorder="1" applyAlignment="1" applyProtection="1">
      <alignment vertical="center" wrapText="1"/>
    </xf>
    <xf numFmtId="4" fontId="62" fillId="0" borderId="129" xfId="0" applyNumberFormat="1" applyFont="1" applyFill="1" applyBorder="1" applyAlignment="1" applyProtection="1">
      <alignment horizontal="right" vertical="center" wrapText="1"/>
    </xf>
    <xf numFmtId="4" fontId="62" fillId="0" borderId="129" xfId="0" applyNumberFormat="1" applyFont="1" applyFill="1" applyBorder="1" applyAlignment="1" applyProtection="1">
      <alignment horizontal="right" vertical="center" wrapText="1"/>
      <protection locked="0"/>
    </xf>
    <xf numFmtId="0" fontId="100" fillId="0" borderId="0" xfId="0" applyFont="1" applyFill="1" applyBorder="1" applyAlignment="1" applyProtection="1">
      <alignment vertical="center" wrapText="1"/>
    </xf>
    <xf numFmtId="0" fontId="101" fillId="0" borderId="0" xfId="0" applyFont="1"/>
    <xf numFmtId="0" fontId="102" fillId="0" borderId="0" xfId="0" applyFont="1"/>
    <xf numFmtId="4" fontId="101" fillId="0" borderId="0" xfId="0" applyNumberFormat="1" applyFont="1"/>
    <xf numFmtId="0" fontId="103" fillId="0" borderId="0" xfId="0" applyFont="1" applyFill="1"/>
    <xf numFmtId="0" fontId="104" fillId="0" borderId="0" xfId="0" applyFont="1" applyAlignment="1">
      <alignment wrapText="1"/>
    </xf>
    <xf numFmtId="0" fontId="103" fillId="11" borderId="23" xfId="0" applyFont="1" applyFill="1" applyBorder="1" applyAlignment="1" applyProtection="1">
      <alignment horizontal="center" vertical="center"/>
    </xf>
    <xf numFmtId="4" fontId="103" fillId="11" borderId="23" xfId="0" applyNumberFormat="1" applyFont="1" applyFill="1" applyBorder="1" applyAlignment="1" applyProtection="1">
      <alignment horizontal="center" vertical="center"/>
    </xf>
    <xf numFmtId="0" fontId="101" fillId="0" borderId="117" xfId="0" applyFont="1" applyFill="1" applyBorder="1" applyAlignment="1" applyProtection="1">
      <alignment vertical="center" wrapText="1"/>
    </xf>
    <xf numFmtId="0" fontId="101" fillId="0" borderId="118" xfId="0" applyFont="1" applyFill="1" applyBorder="1" applyAlignment="1" applyProtection="1">
      <alignment horizontal="right" vertical="center" wrapText="1"/>
    </xf>
    <xf numFmtId="0" fontId="103" fillId="0" borderId="119" xfId="0" applyFont="1" applyFill="1" applyBorder="1" applyAlignment="1" applyProtection="1">
      <alignment vertical="center" wrapText="1"/>
    </xf>
    <xf numFmtId="0" fontId="101" fillId="0" borderId="119" xfId="0" applyFont="1" applyFill="1" applyBorder="1" applyAlignment="1" applyProtection="1">
      <alignment vertical="center" wrapText="1"/>
    </xf>
    <xf numFmtId="4" fontId="101" fillId="0" borderId="119" xfId="0" applyNumberFormat="1" applyFont="1" applyFill="1" applyBorder="1" applyAlignment="1" applyProtection="1">
      <alignment horizontal="right" vertical="center" wrapText="1"/>
    </xf>
    <xf numFmtId="4" fontId="101" fillId="0" borderId="120" xfId="0" applyNumberFormat="1" applyFont="1" applyFill="1" applyBorder="1" applyAlignment="1" applyProtection="1">
      <alignment horizontal="right" vertical="center" wrapText="1"/>
    </xf>
    <xf numFmtId="16" fontId="101" fillId="0" borderId="133" xfId="0" quotePrefix="1" applyNumberFormat="1" applyFont="1" applyFill="1" applyBorder="1" applyAlignment="1" applyProtection="1">
      <alignment horizontal="right" vertical="center" wrapText="1"/>
    </xf>
    <xf numFmtId="0" fontId="101" fillId="0" borderId="134" xfId="0" applyFont="1" applyFill="1" applyBorder="1" applyAlignment="1" applyProtection="1">
      <alignment vertical="top" wrapText="1"/>
    </xf>
    <xf numFmtId="0" fontId="101" fillId="0" borderId="135" xfId="0" applyFont="1" applyFill="1" applyBorder="1" applyAlignment="1" applyProtection="1">
      <alignment wrapText="1"/>
    </xf>
    <xf numFmtId="3" fontId="101" fillId="0" borderId="135" xfId="0" applyNumberFormat="1" applyFont="1" applyBorder="1" applyAlignment="1">
      <alignment horizontal="right"/>
    </xf>
    <xf numFmtId="4" fontId="101" fillId="0" borderId="135" xfId="0" applyNumberFormat="1" applyFont="1" applyBorder="1" applyAlignment="1" applyProtection="1">
      <protection locked="0"/>
    </xf>
    <xf numFmtId="4" fontId="101" fillId="0" borderId="144" xfId="0" applyNumberFormat="1" applyFont="1" applyBorder="1" applyAlignment="1"/>
    <xf numFmtId="16" fontId="101" fillId="0" borderId="136" xfId="0" quotePrefix="1" applyNumberFormat="1" applyFont="1" applyFill="1" applyBorder="1" applyAlignment="1" applyProtection="1">
      <alignment horizontal="right" vertical="top" wrapText="1"/>
    </xf>
    <xf numFmtId="0" fontId="101" fillId="0" borderId="137" xfId="0" applyFont="1" applyBorder="1" applyAlignment="1" applyProtection="1">
      <alignment horizontal="left" vertical="top" wrapText="1"/>
    </xf>
    <xf numFmtId="0" fontId="101" fillId="0" borderId="138" xfId="0" applyFont="1" applyFill="1" applyBorder="1" applyAlignment="1" applyProtection="1">
      <alignment wrapText="1"/>
    </xf>
    <xf numFmtId="3" fontId="101" fillId="0" borderId="138" xfId="0" applyNumberFormat="1" applyFont="1" applyBorder="1" applyAlignment="1">
      <alignment horizontal="right"/>
    </xf>
    <xf numFmtId="4" fontId="101" fillId="0" borderId="138" xfId="0" applyNumberFormat="1" applyFont="1" applyBorder="1" applyAlignment="1" applyProtection="1">
      <protection locked="0"/>
    </xf>
    <xf numFmtId="4" fontId="101" fillId="0" borderId="121" xfId="0" applyNumberFormat="1" applyFont="1" applyBorder="1" applyAlignment="1"/>
    <xf numFmtId="0" fontId="101" fillId="0" borderId="123" xfId="0" applyFont="1" applyFill="1" applyBorder="1" applyAlignment="1">
      <alignment vertical="top" wrapText="1"/>
    </xf>
    <xf numFmtId="0" fontId="101" fillId="0" borderId="123" xfId="0" applyFont="1" applyBorder="1" applyAlignment="1">
      <alignment horizontal="center"/>
    </xf>
    <xf numFmtId="3" fontId="101" fillId="0" borderId="123" xfId="0" applyNumberFormat="1" applyFont="1" applyBorder="1" applyAlignment="1">
      <alignment horizontal="right"/>
    </xf>
    <xf numFmtId="4" fontId="101" fillId="0" borderId="123" xfId="0" applyNumberFormat="1" applyFont="1" applyBorder="1" applyAlignment="1" applyProtection="1">
      <protection locked="0"/>
    </xf>
    <xf numFmtId="4" fontId="101" fillId="0" borderId="140" xfId="0" applyNumberFormat="1" applyFont="1" applyBorder="1" applyAlignment="1"/>
    <xf numFmtId="0" fontId="101" fillId="0" borderId="123" xfId="0" quotePrefix="1" applyFont="1" applyBorder="1" applyAlignment="1" applyProtection="1">
      <alignment horizontal="left" vertical="top" wrapText="1"/>
    </xf>
    <xf numFmtId="4" fontId="101" fillId="0" borderId="123" xfId="0" applyNumberFormat="1" applyFont="1" applyFill="1" applyBorder="1" applyAlignment="1" applyProtection="1">
      <alignment horizontal="right" wrapText="1"/>
    </xf>
    <xf numFmtId="4" fontId="101" fillId="0" borderId="123" xfId="0" applyNumberFormat="1" applyFont="1" applyFill="1" applyBorder="1" applyAlignment="1" applyProtection="1">
      <alignment horizontal="right" wrapText="1"/>
      <protection locked="0"/>
    </xf>
    <xf numFmtId="4" fontId="101" fillId="0" borderId="139" xfId="0" applyNumberFormat="1" applyFont="1" applyFill="1" applyBorder="1" applyAlignment="1" applyProtection="1">
      <alignment horizontal="right" wrapText="1"/>
    </xf>
    <xf numFmtId="0" fontId="101" fillId="0" borderId="125" xfId="0" quotePrefix="1" applyFont="1" applyBorder="1" applyAlignment="1" applyProtection="1">
      <alignment horizontal="left" vertical="top" wrapText="1"/>
    </xf>
    <xf numFmtId="0" fontId="101" fillId="0" borderId="125" xfId="0" applyFont="1" applyBorder="1" applyAlignment="1">
      <alignment horizontal="center"/>
    </xf>
    <xf numFmtId="4" fontId="101" fillId="0" borderId="126" xfId="0" applyNumberFormat="1" applyFont="1" applyFill="1" applyBorder="1" applyAlignment="1" applyProtection="1">
      <alignment horizontal="right" wrapText="1"/>
    </xf>
    <xf numFmtId="4" fontId="101" fillId="0" borderId="126" xfId="0" applyNumberFormat="1" applyFont="1" applyFill="1" applyBorder="1" applyAlignment="1" applyProtection="1">
      <alignment horizontal="right" wrapText="1"/>
      <protection locked="0"/>
    </xf>
    <xf numFmtId="0" fontId="101" fillId="0" borderId="125" xfId="0" applyFont="1" applyBorder="1" applyAlignment="1" applyProtection="1">
      <alignment horizontal="left" vertical="top" wrapText="1"/>
    </xf>
    <xf numFmtId="3" fontId="101" fillId="0" borderId="125" xfId="0" applyNumberFormat="1" applyFont="1" applyBorder="1" applyAlignment="1">
      <alignment horizontal="right"/>
    </xf>
    <xf numFmtId="4" fontId="101" fillId="0" borderId="125" xfId="0" applyNumberFormat="1" applyFont="1" applyBorder="1" applyAlignment="1" applyProtection="1">
      <protection locked="0"/>
    </xf>
    <xf numFmtId="4" fontId="101" fillId="0" borderId="139" xfId="0" applyNumberFormat="1" applyFont="1" applyBorder="1" applyAlignment="1"/>
    <xf numFmtId="0" fontId="101" fillId="0" borderId="142" xfId="0" applyFont="1" applyFill="1" applyBorder="1" applyAlignment="1" applyProtection="1">
      <alignment vertical="top" wrapText="1"/>
    </xf>
    <xf numFmtId="0" fontId="101" fillId="0" borderId="142" xfId="0" applyFont="1" applyFill="1" applyBorder="1" applyAlignment="1" applyProtection="1">
      <alignment wrapText="1"/>
    </xf>
    <xf numFmtId="4" fontId="101" fillId="0" borderId="142" xfId="0" applyNumberFormat="1" applyFont="1" applyFill="1" applyBorder="1" applyAlignment="1" applyProtection="1">
      <alignment horizontal="right" wrapText="1"/>
    </xf>
    <xf numFmtId="4" fontId="101" fillId="0" borderId="142" xfId="0" applyNumberFormat="1" applyFont="1" applyFill="1" applyBorder="1" applyAlignment="1" applyProtection="1">
      <alignment horizontal="right" wrapText="1"/>
      <protection locked="0"/>
    </xf>
    <xf numFmtId="0" fontId="101" fillId="0" borderId="122" xfId="0" quotePrefix="1" applyFont="1" applyFill="1" applyBorder="1" applyAlignment="1" applyProtection="1">
      <alignment horizontal="right" vertical="top" wrapText="1"/>
    </xf>
    <xf numFmtId="0" fontId="101" fillId="0" borderId="143" xfId="0" applyFont="1" applyFill="1" applyBorder="1" applyAlignment="1" applyProtection="1">
      <alignment vertical="top" wrapText="1"/>
    </xf>
    <xf numFmtId="0" fontId="101" fillId="0" borderId="145" xfId="0" quotePrefix="1" applyFont="1" applyFill="1" applyBorder="1" applyAlignment="1" applyProtection="1">
      <alignment horizontal="right" vertical="top" wrapText="1"/>
    </xf>
    <xf numFmtId="0" fontId="101" fillId="0" borderId="146" xfId="0" applyFont="1" applyFill="1" applyBorder="1" applyAlignment="1" applyProtection="1">
      <alignment vertical="top" wrapText="1"/>
    </xf>
    <xf numFmtId="0" fontId="101" fillId="0" borderId="117" xfId="0" applyFont="1" applyFill="1" applyBorder="1" applyAlignment="1" applyProtection="1">
      <alignment wrapText="1"/>
    </xf>
    <xf numFmtId="4" fontId="101" fillId="0" borderId="117" xfId="0" applyNumberFormat="1" applyFont="1" applyFill="1" applyBorder="1" applyAlignment="1" applyProtection="1">
      <alignment horizontal="right" wrapText="1"/>
    </xf>
    <xf numFmtId="4" fontId="101" fillId="0" borderId="117" xfId="0" applyNumberFormat="1" applyFont="1" applyFill="1" applyBorder="1" applyAlignment="1" applyProtection="1">
      <alignment horizontal="right" wrapText="1"/>
      <protection locked="0"/>
    </xf>
    <xf numFmtId="0" fontId="101" fillId="0" borderId="12" xfId="0" quotePrefix="1" applyFont="1" applyFill="1" applyBorder="1" applyAlignment="1" applyProtection="1">
      <alignment horizontal="right" vertical="top" wrapText="1"/>
    </xf>
    <xf numFmtId="0" fontId="101" fillId="0" borderId="147" xfId="0" applyFont="1" applyFill="1" applyBorder="1" applyAlignment="1" applyProtection="1">
      <alignment vertical="top" wrapText="1"/>
    </xf>
    <xf numFmtId="0" fontId="101" fillId="0" borderId="148" xfId="0" applyFont="1" applyFill="1" applyBorder="1" applyAlignment="1" applyProtection="1">
      <alignment wrapText="1"/>
    </xf>
    <xf numFmtId="4" fontId="101" fillId="0" borderId="147" xfId="0" applyNumberFormat="1" applyFont="1" applyFill="1" applyBorder="1" applyAlignment="1" applyProtection="1">
      <alignment horizontal="right" wrapText="1"/>
    </xf>
    <xf numFmtId="4" fontId="101" fillId="0" borderId="147" xfId="0" applyNumberFormat="1" applyFont="1" applyFill="1" applyBorder="1" applyAlignment="1" applyProtection="1">
      <alignment horizontal="right" wrapText="1"/>
      <protection locked="0"/>
    </xf>
    <xf numFmtId="4" fontId="101" fillId="0" borderId="119" xfId="0" applyNumberFormat="1" applyFont="1" applyFill="1" applyBorder="1" applyAlignment="1" applyProtection="1">
      <alignment horizontal="right" vertical="center" wrapText="1"/>
      <protection locked="0"/>
    </xf>
    <xf numFmtId="0" fontId="105" fillId="0" borderId="129" xfId="0" applyFont="1" applyFill="1" applyBorder="1" applyAlignment="1" applyProtection="1">
      <alignment horizontal="right" vertical="center" wrapText="1"/>
    </xf>
    <xf numFmtId="0" fontId="106" fillId="0" borderId="129" xfId="0" applyFont="1" applyFill="1" applyBorder="1" applyAlignment="1" applyProtection="1">
      <alignment vertical="center" wrapText="1"/>
    </xf>
    <xf numFmtId="0" fontId="105" fillId="0" borderId="129" xfId="0" applyFont="1" applyFill="1" applyBorder="1" applyAlignment="1" applyProtection="1">
      <alignment vertical="center" wrapText="1"/>
    </xf>
    <xf numFmtId="4" fontId="105" fillId="0" borderId="129" xfId="0" applyNumberFormat="1" applyFont="1" applyFill="1" applyBorder="1" applyAlignment="1" applyProtection="1">
      <alignment horizontal="right" vertical="center" wrapText="1"/>
    </xf>
    <xf numFmtId="4" fontId="105" fillId="0" borderId="129" xfId="0" applyNumberFormat="1" applyFont="1" applyFill="1" applyBorder="1" applyAlignment="1" applyProtection="1">
      <alignment horizontal="right" vertical="center" wrapText="1"/>
      <protection locked="0"/>
    </xf>
    <xf numFmtId="0" fontId="101" fillId="0" borderId="130" xfId="0" quotePrefix="1" applyFont="1" applyFill="1" applyBorder="1" applyAlignment="1" applyProtection="1">
      <alignment horizontal="right" vertical="top" wrapText="1"/>
    </xf>
    <xf numFmtId="0" fontId="101" fillId="0" borderId="131" xfId="0" applyFont="1" applyFill="1" applyBorder="1" applyAlignment="1" applyProtection="1">
      <alignment wrapText="1"/>
    </xf>
    <xf numFmtId="4" fontId="101" fillId="0" borderId="131" xfId="0" applyNumberFormat="1" applyFont="1" applyFill="1" applyBorder="1" applyAlignment="1" applyProtection="1">
      <alignment horizontal="right" wrapText="1"/>
    </xf>
    <xf numFmtId="4" fontId="101" fillId="0" borderId="131" xfId="0" applyNumberFormat="1" applyFont="1" applyFill="1" applyBorder="1" applyAlignment="1" applyProtection="1">
      <alignment horizontal="right" wrapText="1"/>
      <protection locked="0"/>
    </xf>
    <xf numFmtId="0" fontId="101" fillId="0" borderId="127" xfId="0" quotePrefix="1" applyFont="1" applyFill="1" applyBorder="1" applyAlignment="1" applyProtection="1">
      <alignment horizontal="right" vertical="top" wrapText="1"/>
    </xf>
    <xf numFmtId="0" fontId="101" fillId="0" borderId="128" xfId="0" applyFont="1" applyFill="1" applyBorder="1" applyAlignment="1" applyProtection="1">
      <alignment wrapText="1"/>
    </xf>
    <xf numFmtId="4" fontId="101" fillId="0" borderId="128" xfId="0" applyNumberFormat="1" applyFont="1" applyFill="1" applyBorder="1" applyAlignment="1" applyProtection="1">
      <alignment horizontal="right" wrapText="1"/>
    </xf>
    <xf numFmtId="4" fontId="101" fillId="0" borderId="128" xfId="0" applyNumberFormat="1" applyFont="1" applyFill="1" applyBorder="1" applyAlignment="1" applyProtection="1">
      <alignment horizontal="right" wrapText="1"/>
      <protection locked="0"/>
    </xf>
    <xf numFmtId="0" fontId="101" fillId="0" borderId="127" xfId="0" quotePrefix="1" applyFont="1" applyFill="1" applyBorder="1" applyAlignment="1" applyProtection="1">
      <alignment horizontal="right" vertical="center" wrapText="1"/>
    </xf>
    <xf numFmtId="4" fontId="101" fillId="0" borderId="117" xfId="0" applyNumberFormat="1" applyFont="1" applyFill="1" applyBorder="1" applyAlignment="1" applyProtection="1">
      <alignment horizontal="right" vertical="center" wrapText="1"/>
    </xf>
    <xf numFmtId="4" fontId="101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103" fillId="0" borderId="119" xfId="0" applyNumberFormat="1" applyFont="1" applyFill="1" applyBorder="1" applyAlignment="1" applyProtection="1">
      <alignment horizontal="right" vertical="center" wrapText="1"/>
    </xf>
    <xf numFmtId="4" fontId="10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01" fillId="0" borderId="132" xfId="0" applyNumberFormat="1" applyFont="1" applyFill="1" applyBorder="1" applyAlignment="1" applyProtection="1">
      <alignment horizontal="right" wrapText="1"/>
    </xf>
    <xf numFmtId="0" fontId="101" fillId="0" borderId="24" xfId="0" applyFont="1" applyFill="1" applyBorder="1" applyAlignment="1" applyProtection="1">
      <alignment horizontal="right" vertical="center" wrapText="1"/>
    </xf>
    <xf numFmtId="0" fontId="103" fillId="0" borderId="25" xfId="0" applyFont="1" applyFill="1" applyBorder="1" applyAlignment="1" applyProtection="1">
      <alignment vertical="center" wrapText="1"/>
    </xf>
    <xf numFmtId="4" fontId="103" fillId="0" borderId="25" xfId="0" applyNumberFormat="1" applyFont="1" applyFill="1" applyBorder="1" applyAlignment="1" applyProtection="1">
      <alignment horizontal="right" vertical="center" wrapText="1"/>
    </xf>
    <xf numFmtId="4" fontId="103" fillId="0" borderId="55" xfId="0" applyNumberFormat="1" applyFont="1" applyFill="1" applyBorder="1" applyAlignment="1" applyProtection="1">
      <alignment horizontal="right" vertical="center" wrapText="1"/>
    </xf>
    <xf numFmtId="0" fontId="107" fillId="0" borderId="0" xfId="0" applyFont="1" applyFill="1" applyBorder="1" applyAlignment="1" applyProtection="1">
      <alignment vertical="center" wrapText="1"/>
    </xf>
    <xf numFmtId="0" fontId="103" fillId="0" borderId="128" xfId="0" applyFont="1" applyFill="1" applyBorder="1" applyAlignment="1" applyProtection="1">
      <alignment vertical="center" wrapText="1"/>
    </xf>
    <xf numFmtId="4" fontId="103" fillId="0" borderId="0" xfId="0" applyNumberFormat="1" applyFont="1"/>
    <xf numFmtId="0" fontId="108" fillId="0" borderId="0" xfId="0" applyFont="1" applyFill="1" applyBorder="1" applyAlignment="1" applyProtection="1">
      <alignment vertical="center" wrapText="1"/>
    </xf>
    <xf numFmtId="0" fontId="108" fillId="0" borderId="0" xfId="0" applyFont="1"/>
    <xf numFmtId="4" fontId="108" fillId="0" borderId="0" xfId="0" applyNumberFormat="1" applyFont="1"/>
    <xf numFmtId="0" fontId="103" fillId="0" borderId="0" xfId="0" applyFont="1" applyAlignment="1">
      <alignment horizontal="center" vertical="top"/>
    </xf>
    <xf numFmtId="0" fontId="110" fillId="0" borderId="0" xfId="0" applyFont="1" applyAlignment="1">
      <alignment horizontal="left" vertical="top" wrapText="1"/>
    </xf>
    <xf numFmtId="0" fontId="103" fillId="0" borderId="0" xfId="0" applyFont="1"/>
    <xf numFmtId="0" fontId="109" fillId="0" borderId="10" xfId="0" applyFont="1" applyFill="1" applyBorder="1" applyAlignment="1" applyProtection="1">
      <alignment vertical="center" wrapText="1"/>
    </xf>
    <xf numFmtId="0" fontId="109" fillId="0" borderId="11" xfId="0" applyFont="1" applyBorder="1"/>
    <xf numFmtId="4" fontId="109" fillId="0" borderId="116" xfId="0" applyNumberFormat="1" applyFont="1" applyBorder="1"/>
    <xf numFmtId="0" fontId="5" fillId="8" borderId="3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16" fontId="62" fillId="0" borderId="127" xfId="0" quotePrefix="1" applyNumberFormat="1" applyFont="1" applyFill="1" applyBorder="1" applyAlignment="1" applyProtection="1">
      <alignment horizontal="right" vertical="top" wrapText="1"/>
    </xf>
    <xf numFmtId="16" fontId="101" fillId="0" borderId="127" xfId="0" quotePrefix="1" applyNumberFormat="1" applyFont="1" applyFill="1" applyBorder="1" applyAlignment="1" applyProtection="1">
      <alignment horizontal="right" vertical="top" wrapText="1"/>
    </xf>
    <xf numFmtId="49" fontId="3" fillId="8" borderId="23" xfId="0" applyNumberFormat="1" applyFont="1" applyFill="1" applyBorder="1" applyAlignment="1" applyProtection="1">
      <alignment horizontal="right" vertical="top" wrapText="1"/>
    </xf>
    <xf numFmtId="0" fontId="111" fillId="0" borderId="75" xfId="0" applyFont="1" applyFill="1" applyBorder="1" applyAlignment="1">
      <alignment horizontal="left" vertical="center" wrapText="1"/>
    </xf>
    <xf numFmtId="4" fontId="111" fillId="0" borderId="75" xfId="0" applyNumberFormat="1" applyFont="1" applyFill="1" applyBorder="1" applyAlignment="1">
      <alignment horizontal="right" vertical="center" wrapText="1"/>
    </xf>
    <xf numFmtId="0" fontId="111" fillId="0" borderId="75" xfId="0" applyFont="1" applyFill="1" applyBorder="1" applyAlignment="1">
      <alignment horizontal="center" vertical="center" wrapText="1"/>
    </xf>
    <xf numFmtId="4" fontId="111" fillId="0" borderId="75" xfId="0" applyNumberFormat="1" applyFont="1" applyFill="1" applyBorder="1" applyAlignment="1" applyProtection="1">
      <alignment horizontal="right" vertical="center" wrapText="1"/>
      <protection locked="0"/>
    </xf>
    <xf numFmtId="4" fontId="111" fillId="0" borderId="83" xfId="0" applyNumberFormat="1" applyFont="1" applyFill="1" applyBorder="1" applyAlignment="1">
      <alignment vertical="center" wrapText="1"/>
    </xf>
    <xf numFmtId="0" fontId="81" fillId="0" borderId="0" xfId="0" applyFont="1"/>
    <xf numFmtId="49" fontId="111" fillId="0" borderId="74" xfId="0" applyNumberFormat="1" applyFont="1" applyFill="1" applyBorder="1" applyAlignment="1">
      <alignment horizontal="left" vertical="center" indent="1"/>
    </xf>
    <xf numFmtId="0" fontId="112" fillId="0" borderId="0" xfId="0" applyFont="1" applyProtection="1"/>
    <xf numFmtId="49" fontId="58" fillId="6" borderId="71" xfId="0" applyNumberFormat="1" applyFont="1" applyFill="1" applyBorder="1" applyAlignment="1">
      <alignment horizontal="left" vertical="center" indent="1"/>
    </xf>
    <xf numFmtId="0" fontId="58" fillId="6" borderId="72" xfId="0" applyFont="1" applyFill="1" applyBorder="1" applyAlignment="1">
      <alignment horizontal="left" vertical="center" wrapText="1"/>
    </xf>
    <xf numFmtId="4" fontId="58" fillId="6" borderId="72" xfId="0" applyNumberFormat="1" applyFont="1" applyFill="1" applyBorder="1" applyAlignment="1">
      <alignment horizontal="right" vertical="center"/>
    </xf>
    <xf numFmtId="0" fontId="58" fillId="6" borderId="72" xfId="0" applyFont="1" applyFill="1" applyBorder="1" applyAlignment="1">
      <alignment horizontal="center" vertical="center"/>
    </xf>
    <xf numFmtId="4" fontId="58" fillId="6" borderId="73" xfId="0" applyNumberFormat="1" applyFont="1" applyFill="1" applyBorder="1" applyAlignment="1">
      <alignment vertical="center"/>
    </xf>
    <xf numFmtId="0" fontId="61" fillId="0" borderId="0" xfId="0" applyFont="1" applyFill="1"/>
    <xf numFmtId="49" fontId="58" fillId="6" borderId="71" xfId="0" applyNumberFormat="1" applyFont="1" applyFill="1" applyBorder="1" applyAlignment="1">
      <alignment horizontal="left" vertical="center"/>
    </xf>
    <xf numFmtId="4" fontId="113" fillId="6" borderId="72" xfId="0" applyNumberFormat="1" applyFont="1" applyFill="1" applyBorder="1" applyAlignment="1">
      <alignment horizontal="right" vertical="center"/>
    </xf>
    <xf numFmtId="0" fontId="61" fillId="0" borderId="0" xfId="0" applyFont="1"/>
    <xf numFmtId="49" fontId="50" fillId="8" borderId="91" xfId="0" applyNumberFormat="1" applyFont="1" applyFill="1" applyBorder="1" applyAlignment="1">
      <alignment horizontal="left" vertical="center" indent="1"/>
    </xf>
    <xf numFmtId="0" fontId="50" fillId="8" borderId="92" xfId="0" applyFont="1" applyFill="1" applyBorder="1" applyAlignment="1">
      <alignment horizontal="left" vertical="center" wrapText="1"/>
    </xf>
    <xf numFmtId="4" fontId="41" fillId="8" borderId="92" xfId="0" applyNumberFormat="1" applyFont="1" applyFill="1" applyBorder="1" applyAlignment="1">
      <alignment horizontal="right" vertical="center"/>
    </xf>
    <xf numFmtId="0" fontId="41" fillId="8" borderId="92" xfId="0" applyFont="1" applyFill="1" applyBorder="1" applyAlignment="1">
      <alignment horizontal="center" vertical="center"/>
    </xf>
    <xf numFmtId="4" fontId="50" fillId="8" borderId="93" xfId="0" applyNumberFormat="1" applyFont="1" applyFill="1" applyBorder="1" applyAlignment="1">
      <alignment vertical="center"/>
    </xf>
    <xf numFmtId="0" fontId="41" fillId="8" borderId="0" xfId="0" applyFont="1" applyFill="1"/>
    <xf numFmtId="4" fontId="42" fillId="8" borderId="92" xfId="0" applyNumberFormat="1" applyFont="1" applyFill="1" applyBorder="1" applyAlignment="1">
      <alignment horizontal="right" vertical="center"/>
    </xf>
    <xf numFmtId="49" fontId="58" fillId="6" borderId="71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 wrapText="1"/>
    </xf>
    <xf numFmtId="49" fontId="114" fillId="7" borderId="88" xfId="0" applyNumberFormat="1" applyFont="1" applyFill="1" applyBorder="1" applyAlignment="1">
      <alignment horizontal="left" vertical="center" indent="1"/>
    </xf>
    <xf numFmtId="0" fontId="114" fillId="7" borderId="89" xfId="0" applyFont="1" applyFill="1" applyBorder="1" applyAlignment="1">
      <alignment horizontal="left" vertical="center" wrapText="1"/>
    </xf>
    <xf numFmtId="4" fontId="62" fillId="7" borderId="89" xfId="0" applyNumberFormat="1" applyFont="1" applyFill="1" applyBorder="1" applyAlignment="1">
      <alignment horizontal="right" vertical="center"/>
    </xf>
    <xf numFmtId="0" fontId="62" fillId="7" borderId="89" xfId="0" applyFont="1" applyFill="1" applyBorder="1" applyAlignment="1">
      <alignment horizontal="center" vertical="center"/>
    </xf>
    <xf numFmtId="4" fontId="97" fillId="7" borderId="89" xfId="0" applyNumberFormat="1" applyFont="1" applyFill="1" applyBorder="1" applyAlignment="1">
      <alignment horizontal="right" vertical="center"/>
    </xf>
    <xf numFmtId="49" fontId="114" fillId="9" borderId="88" xfId="0" applyNumberFormat="1" applyFont="1" applyFill="1" applyBorder="1" applyAlignment="1">
      <alignment horizontal="left" vertical="center" indent="1"/>
    </xf>
    <xf numFmtId="0" fontId="114" fillId="9" borderId="89" xfId="0" applyFont="1" applyFill="1" applyBorder="1" applyAlignment="1">
      <alignment horizontal="left" vertical="center" wrapText="1"/>
    </xf>
    <xf numFmtId="4" fontId="62" fillId="9" borderId="89" xfId="0" applyNumberFormat="1" applyFont="1" applyFill="1" applyBorder="1" applyAlignment="1">
      <alignment horizontal="right" vertical="center"/>
    </xf>
    <xf numFmtId="0" fontId="62" fillId="9" borderId="89" xfId="0" applyFont="1" applyFill="1" applyBorder="1" applyAlignment="1">
      <alignment horizontal="center" vertical="center"/>
    </xf>
    <xf numFmtId="49" fontId="114" fillId="9" borderId="88" xfId="0" applyNumberFormat="1" applyFont="1" applyFill="1" applyBorder="1" applyAlignment="1">
      <alignment horizontal="left" vertical="center"/>
    </xf>
    <xf numFmtId="49" fontId="114" fillId="7" borderId="88" xfId="0" applyNumberFormat="1" applyFont="1" applyFill="1" applyBorder="1" applyAlignment="1">
      <alignment horizontal="left" vertical="center"/>
    </xf>
    <xf numFmtId="0" fontId="114" fillId="7" borderId="104" xfId="0" applyFont="1" applyFill="1" applyBorder="1" applyAlignment="1">
      <alignment horizontal="left" vertical="center" wrapText="1"/>
    </xf>
    <xf numFmtId="4" fontId="115" fillId="7" borderId="89" xfId="0" applyNumberFormat="1" applyFont="1" applyFill="1" applyBorder="1" applyAlignment="1">
      <alignment horizontal="right" vertical="center" indent="1"/>
    </xf>
    <xf numFmtId="0" fontId="115" fillId="7" borderId="89" xfId="0" applyFont="1" applyFill="1" applyBorder="1" applyAlignment="1">
      <alignment horizontal="center" vertical="center"/>
    </xf>
    <xf numFmtId="49" fontId="116" fillId="0" borderId="74" xfId="0" applyNumberFormat="1" applyFont="1" applyFill="1" applyBorder="1" applyAlignment="1">
      <alignment horizontal="left" vertical="center" indent="1"/>
    </xf>
    <xf numFmtId="0" fontId="116" fillId="0" borderId="75" xfId="0" applyFont="1" applyFill="1" applyBorder="1" applyAlignment="1">
      <alignment horizontal="left" vertical="center" wrapText="1"/>
    </xf>
    <xf numFmtId="4" fontId="97" fillId="0" borderId="75" xfId="0" applyNumberFormat="1" applyFont="1" applyFill="1" applyBorder="1" applyAlignment="1">
      <alignment horizontal="right" vertical="center" wrapText="1"/>
    </xf>
    <xf numFmtId="0" fontId="116" fillId="0" borderId="75" xfId="0" applyFont="1" applyFill="1" applyBorder="1" applyAlignment="1">
      <alignment horizontal="center" vertical="center" wrapText="1"/>
    </xf>
    <xf numFmtId="4" fontId="116" fillId="0" borderId="75" xfId="0" applyNumberFormat="1" applyFont="1" applyFill="1" applyBorder="1" applyAlignment="1">
      <alignment horizontal="right" vertical="center" wrapText="1"/>
    </xf>
    <xf numFmtId="4" fontId="116" fillId="0" borderId="83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49" fontId="5" fillId="0" borderId="23" xfId="0" applyNumberFormat="1" applyFont="1" applyFill="1" applyBorder="1" applyAlignment="1" applyProtection="1">
      <alignment horizontal="justify"/>
    </xf>
    <xf numFmtId="0" fontId="6" fillId="0" borderId="23" xfId="0" applyFont="1" applyFill="1" applyBorder="1" applyAlignment="1" applyProtection="1">
      <alignment horizontal="left"/>
    </xf>
    <xf numFmtId="0" fontId="5" fillId="0" borderId="23" xfId="0" applyFont="1" applyFill="1" applyBorder="1" applyAlignment="1" applyProtection="1"/>
    <xf numFmtId="0" fontId="41" fillId="0" borderId="23" xfId="10" applyFont="1" applyFill="1" applyBorder="1" applyAlignment="1" applyProtection="1">
      <alignment vertical="top" wrapText="1"/>
    </xf>
    <xf numFmtId="0" fontId="13" fillId="3" borderId="1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47" fillId="8" borderId="75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justify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/>
    <xf numFmtId="0" fontId="103" fillId="0" borderId="119" xfId="0" applyFont="1" applyFill="1" applyBorder="1" applyAlignment="1" applyProtection="1">
      <alignment wrapText="1"/>
    </xf>
    <xf numFmtId="0" fontId="105" fillId="0" borderId="129" xfId="0" applyFont="1" applyFill="1" applyBorder="1" applyAlignment="1" applyProtection="1">
      <alignment wrapText="1"/>
    </xf>
    <xf numFmtId="49" fontId="5" fillId="0" borderId="29" xfId="0" applyNumberFormat="1" applyFont="1" applyFill="1" applyBorder="1" applyAlignment="1" applyProtection="1">
      <alignment horizontal="justify"/>
    </xf>
    <xf numFmtId="49" fontId="41" fillId="3" borderId="78" xfId="0" applyNumberFormat="1" applyFont="1" applyFill="1" applyBorder="1" applyAlignment="1">
      <alignment horizontal="left" vertical="center"/>
    </xf>
    <xf numFmtId="16" fontId="62" fillId="3" borderId="124" xfId="0" quotePrefix="1" applyNumberFormat="1" applyFont="1" applyFill="1" applyBorder="1" applyAlignment="1" applyProtection="1">
      <alignment horizontal="right" vertical="top" wrapText="1"/>
    </xf>
    <xf numFmtId="16" fontId="101" fillId="3" borderId="122" xfId="0" quotePrefix="1" applyNumberFormat="1" applyFont="1" applyFill="1" applyBorder="1" applyAlignment="1" applyProtection="1">
      <alignment horizontal="right" vertical="top" wrapText="1"/>
    </xf>
    <xf numFmtId="16" fontId="101" fillId="3" borderId="124" xfId="0" quotePrefix="1" applyNumberFormat="1" applyFont="1" applyFill="1" applyBorder="1" applyAlignment="1" applyProtection="1">
      <alignment horizontal="right" vertical="top" wrapText="1"/>
    </xf>
    <xf numFmtId="0" fontId="5" fillId="0" borderId="23" xfId="0" applyFont="1" applyFill="1" applyBorder="1" applyAlignment="1" applyProtection="1">
      <alignment horizontal="center"/>
    </xf>
    <xf numFmtId="0" fontId="117" fillId="0" borderId="0" xfId="0" applyFont="1" applyBorder="1" applyAlignment="1">
      <alignment horizontal="right" vertical="top"/>
    </xf>
    <xf numFmtId="0" fontId="118" fillId="0" borderId="0" xfId="0" applyFont="1" applyBorder="1" applyAlignment="1">
      <alignment horizontal="left" vertical="justify"/>
    </xf>
    <xf numFmtId="0" fontId="118" fillId="0" borderId="0" xfId="0" applyFont="1" applyBorder="1" applyAlignment="1">
      <alignment horizontal="right" vertical="top"/>
    </xf>
    <xf numFmtId="0" fontId="118" fillId="0" borderId="0" xfId="0" applyFont="1" applyBorder="1" applyAlignment="1">
      <alignment horizontal="right"/>
    </xf>
    <xf numFmtId="0" fontId="117" fillId="0" borderId="0" xfId="0" applyFont="1"/>
    <xf numFmtId="0" fontId="119" fillId="0" borderId="0" xfId="0" applyFont="1" applyAlignment="1">
      <alignment horizontal="justify" vertical="top"/>
    </xf>
    <xf numFmtId="0" fontId="119" fillId="0" borderId="0" xfId="0" applyFont="1" applyAlignment="1">
      <alignment horizontal="left" vertical="justify"/>
    </xf>
    <xf numFmtId="4" fontId="5" fillId="0" borderId="152" xfId="0" applyNumberFormat="1" applyFont="1" applyFill="1" applyBorder="1" applyAlignment="1" applyProtection="1"/>
    <xf numFmtId="4" fontId="5" fillId="0" borderId="153" xfId="0" applyNumberFormat="1" applyFont="1" applyFill="1" applyBorder="1" applyAlignment="1" applyProtection="1"/>
    <xf numFmtId="4" fontId="5" fillId="0" borderId="17" xfId="0" applyNumberFormat="1" applyFont="1" applyFill="1" applyBorder="1" applyAlignment="1" applyProtection="1"/>
    <xf numFmtId="49" fontId="5" fillId="5" borderId="22" xfId="0" applyNumberFormat="1" applyFont="1" applyFill="1" applyBorder="1" applyAlignment="1" applyProtection="1">
      <alignment horizontal="left"/>
    </xf>
    <xf numFmtId="49" fontId="5" fillId="5" borderId="22" xfId="0" applyNumberFormat="1" applyFont="1" applyFill="1" applyBorder="1" applyAlignment="1" applyProtection="1">
      <alignment horizontal="justify"/>
    </xf>
    <xf numFmtId="0" fontId="13" fillId="5" borderId="22" xfId="0" applyFont="1" applyFill="1" applyBorder="1" applyAlignment="1" applyProtection="1"/>
    <xf numFmtId="0" fontId="5" fillId="5" borderId="22" xfId="0" applyFont="1" applyFill="1" applyBorder="1" applyAlignment="1" applyProtection="1">
      <alignment horizontal="center"/>
    </xf>
    <xf numFmtId="4" fontId="5" fillId="5" borderId="31" xfId="0" applyNumberFormat="1" applyFont="1" applyFill="1" applyBorder="1" applyAlignment="1" applyProtection="1"/>
    <xf numFmtId="49" fontId="5" fillId="5" borderId="4" xfId="0" applyNumberFormat="1" applyFont="1" applyFill="1" applyBorder="1" applyAlignment="1" applyProtection="1">
      <alignment horizontal="left"/>
    </xf>
    <xf numFmtId="49" fontId="5" fillId="5" borderId="4" xfId="0" applyNumberFormat="1" applyFont="1" applyFill="1" applyBorder="1" applyAlignment="1" applyProtection="1">
      <alignment horizontal="justify"/>
    </xf>
    <xf numFmtId="0" fontId="5" fillId="5" borderId="4" xfId="0" applyFont="1" applyFill="1" applyBorder="1" applyAlignment="1" applyProtection="1"/>
    <xf numFmtId="0" fontId="5" fillId="5" borderId="4" xfId="0" applyFont="1" applyFill="1" applyBorder="1" applyAlignment="1" applyProtection="1">
      <alignment horizontal="center"/>
    </xf>
    <xf numFmtId="4" fontId="5" fillId="5" borderId="35" xfId="0" applyNumberFormat="1" applyFont="1" applyFill="1" applyBorder="1" applyAlignment="1" applyProtection="1"/>
    <xf numFmtId="49" fontId="4" fillId="5" borderId="2" xfId="0" applyNumberFormat="1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justify"/>
    </xf>
    <xf numFmtId="0" fontId="5" fillId="5" borderId="2" xfId="0" applyFont="1" applyFill="1" applyBorder="1" applyAlignment="1" applyProtection="1"/>
    <xf numFmtId="0" fontId="4" fillId="5" borderId="2" xfId="0" applyFont="1" applyFill="1" applyBorder="1" applyAlignment="1" applyProtection="1">
      <alignment horizontal="center"/>
    </xf>
    <xf numFmtId="4" fontId="5" fillId="5" borderId="153" xfId="0" applyNumberFormat="1" applyFont="1" applyFill="1" applyBorder="1" applyAlignment="1" applyProtection="1"/>
    <xf numFmtId="4" fontId="15" fillId="5" borderId="4" xfId="0" applyNumberFormat="1" applyFont="1" applyFill="1" applyBorder="1" applyProtection="1"/>
    <xf numFmtId="4" fontId="5" fillId="5" borderId="17" xfId="0" applyNumberFormat="1" applyFont="1" applyFill="1" applyBorder="1" applyAlignment="1" applyProtection="1"/>
    <xf numFmtId="4" fontId="14" fillId="5" borderId="22" xfId="0" applyNumberFormat="1" applyFont="1" applyFill="1" applyBorder="1" applyProtection="1"/>
    <xf numFmtId="4" fontId="5" fillId="5" borderId="34" xfId="0" applyNumberFormat="1" applyFont="1" applyFill="1" applyBorder="1" applyAlignment="1" applyProtection="1"/>
    <xf numFmtId="0" fontId="5" fillId="5" borderId="1" xfId="0" applyFont="1" applyFill="1" applyBorder="1" applyAlignment="1" applyProtection="1">
      <alignment horizontal="center"/>
    </xf>
    <xf numFmtId="4" fontId="15" fillId="5" borderId="22" xfId="0" applyNumberFormat="1" applyFont="1" applyFill="1" applyBorder="1" applyProtection="1"/>
    <xf numFmtId="4" fontId="15" fillId="5" borderId="2" xfId="0" applyNumberFormat="1" applyFont="1" applyFill="1" applyBorder="1" applyProtection="1"/>
    <xf numFmtId="49" fontId="5" fillId="5" borderId="2" xfId="0" applyNumberFormat="1" applyFont="1" applyFill="1" applyBorder="1" applyAlignment="1" applyProtection="1">
      <alignment horizontal="left"/>
    </xf>
    <xf numFmtId="49" fontId="5" fillId="5" borderId="2" xfId="0" applyNumberFormat="1" applyFont="1" applyFill="1" applyBorder="1" applyAlignment="1" applyProtection="1">
      <alignment horizontal="justify"/>
    </xf>
    <xf numFmtId="0" fontId="5" fillId="5" borderId="2" xfId="0" applyFont="1" applyFill="1" applyBorder="1" applyAlignment="1" applyProtection="1">
      <alignment horizontal="center"/>
    </xf>
    <xf numFmtId="4" fontId="3" fillId="0" borderId="21" xfId="0" applyNumberFormat="1" applyFont="1" applyBorder="1" applyProtection="1"/>
    <xf numFmtId="4" fontId="3" fillId="0" borderId="7" xfId="0" applyNumberFormat="1" applyFont="1" applyBorder="1" applyProtection="1"/>
    <xf numFmtId="4" fontId="3" fillId="0" borderId="13" xfId="0" applyNumberFormat="1" applyFont="1" applyBorder="1" applyProtection="1"/>
    <xf numFmtId="4" fontId="0" fillId="5" borderId="28" xfId="0" applyNumberFormat="1" applyFill="1" applyBorder="1" applyAlignment="1" applyProtection="1">
      <alignment horizontal="right"/>
    </xf>
    <xf numFmtId="0" fontId="0" fillId="0" borderId="29" xfId="0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3" fillId="5" borderId="9" xfId="0" applyFont="1" applyFill="1" applyBorder="1" applyAlignment="1" applyProtection="1">
      <alignment horizontal="left" vertical="justify" wrapText="1"/>
    </xf>
    <xf numFmtId="0" fontId="0" fillId="5" borderId="9" xfId="0" applyFill="1" applyBorder="1" applyAlignment="1" applyProtection="1">
      <alignment horizontal="right" vertical="top"/>
    </xf>
    <xf numFmtId="0" fontId="3" fillId="5" borderId="28" xfId="0" applyFont="1" applyFill="1" applyBorder="1" applyAlignment="1" applyProtection="1">
      <alignment horizontal="right"/>
    </xf>
    <xf numFmtId="0" fontId="0" fillId="5" borderId="28" xfId="0" applyFill="1" applyBorder="1" applyAlignment="1" applyProtection="1">
      <alignment horizontal="right"/>
    </xf>
    <xf numFmtId="0" fontId="0" fillId="0" borderId="0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left" vertical="justify"/>
    </xf>
    <xf numFmtId="0" fontId="0" fillId="0" borderId="0" xfId="0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0" fontId="117" fillId="0" borderId="0" xfId="0" applyFont="1" applyBorder="1" applyAlignment="1" applyProtection="1">
      <alignment horizontal="right" vertical="top"/>
    </xf>
    <xf numFmtId="0" fontId="118" fillId="0" borderId="0" xfId="0" applyFont="1" applyBorder="1" applyAlignment="1" applyProtection="1">
      <alignment horizontal="left" vertical="justify"/>
    </xf>
    <xf numFmtId="0" fontId="118" fillId="0" borderId="0" xfId="0" applyFont="1" applyBorder="1" applyAlignment="1" applyProtection="1">
      <alignment horizontal="right" vertical="top"/>
    </xf>
    <xf numFmtId="0" fontId="118" fillId="0" borderId="0" xfId="0" applyFont="1" applyBorder="1" applyAlignment="1" applyProtection="1">
      <alignment horizontal="right"/>
    </xf>
    <xf numFmtId="0" fontId="117" fillId="0" borderId="0" xfId="0" applyFont="1" applyProtection="1"/>
    <xf numFmtId="0" fontId="44" fillId="0" borderId="0" xfId="0" applyFont="1" applyAlignment="1">
      <alignment horizontal="left" vertical="center" wrapText="1"/>
    </xf>
    <xf numFmtId="0" fontId="68" fillId="0" borderId="24" xfId="0" applyFont="1" applyBorder="1" applyAlignment="1" applyProtection="1">
      <alignment horizontal="justify"/>
    </xf>
    <xf numFmtId="0" fontId="0" fillId="0" borderId="0" xfId="0" applyAlignment="1">
      <alignment wrapText="1"/>
    </xf>
    <xf numFmtId="4" fontId="44" fillId="12" borderId="0" xfId="0" applyNumberFormat="1" applyFont="1" applyFill="1" applyBorder="1" applyAlignment="1">
      <alignment vertical="center" wrapText="1"/>
    </xf>
    <xf numFmtId="49" fontId="41" fillId="12" borderId="0" xfId="0" applyNumberFormat="1" applyFont="1" applyFill="1" applyBorder="1" applyAlignment="1">
      <alignment horizontal="left" vertical="center" indent="1"/>
    </xf>
    <xf numFmtId="0" fontId="44" fillId="12" borderId="0" xfId="0" applyFont="1" applyFill="1" applyBorder="1" applyAlignment="1">
      <alignment horizontal="left" vertical="center" wrapText="1"/>
    </xf>
    <xf numFmtId="4" fontId="44" fillId="12" borderId="0" xfId="0" applyNumberFormat="1" applyFont="1" applyFill="1" applyBorder="1" applyAlignment="1">
      <alignment horizontal="right" vertical="center" wrapText="1"/>
    </xf>
    <xf numFmtId="0" fontId="44" fillId="12" borderId="0" xfId="0" applyFont="1" applyFill="1" applyBorder="1" applyAlignment="1">
      <alignment horizontal="center" vertical="center" wrapText="1"/>
    </xf>
    <xf numFmtId="0" fontId="41" fillId="12" borderId="0" xfId="0" applyFont="1" applyFill="1"/>
    <xf numFmtId="0" fontId="41" fillId="12" borderId="0" xfId="0" applyFont="1" applyFill="1" applyAlignment="1">
      <alignment horizontal="left"/>
    </xf>
    <xf numFmtId="4" fontId="46" fillId="12" borderId="0" xfId="0" applyNumberFormat="1" applyFont="1" applyFill="1" applyBorder="1" applyAlignment="1">
      <alignment horizontal="right" vertical="center" wrapText="1"/>
    </xf>
    <xf numFmtId="0" fontId="57" fillId="12" borderId="0" xfId="0" applyFont="1" applyFill="1" applyBorder="1" applyAlignment="1">
      <alignment horizontal="left" vertical="center" wrapText="1"/>
    </xf>
    <xf numFmtId="4" fontId="57" fillId="12" borderId="0" xfId="0" applyNumberFormat="1" applyFont="1" applyFill="1" applyBorder="1" applyAlignment="1">
      <alignment horizontal="right" vertical="center" wrapText="1"/>
    </xf>
    <xf numFmtId="0" fontId="57" fillId="12" borderId="0" xfId="0" applyFont="1" applyFill="1" applyBorder="1" applyAlignment="1">
      <alignment horizontal="center" vertical="center" wrapText="1"/>
    </xf>
    <xf numFmtId="0" fontId="41" fillId="12" borderId="0" xfId="0" applyFont="1" applyFill="1" applyBorder="1" applyAlignment="1">
      <alignment horizontal="center" vertical="center"/>
    </xf>
    <xf numFmtId="4" fontId="41" fillId="0" borderId="0" xfId="0" applyNumberFormat="1" applyFont="1"/>
    <xf numFmtId="4" fontId="0" fillId="0" borderId="0" xfId="0" applyNumberFormat="1"/>
    <xf numFmtId="4" fontId="11" fillId="0" borderId="17" xfId="2" applyNumberFormat="1" applyFont="1" applyFill="1" applyBorder="1"/>
    <xf numFmtId="0" fontId="0" fillId="0" borderId="0" xfId="0" applyFill="1"/>
    <xf numFmtId="4" fontId="21" fillId="0" borderId="0" xfId="0" applyNumberFormat="1" applyFont="1" applyFill="1" applyProtection="1"/>
    <xf numFmtId="4" fontId="3" fillId="0" borderId="67" xfId="0" applyNumberFormat="1" applyFont="1" applyFill="1" applyBorder="1" applyProtection="1"/>
    <xf numFmtId="0" fontId="89" fillId="0" borderId="0" xfId="0" applyFont="1" applyFill="1" applyProtection="1"/>
    <xf numFmtId="4" fontId="21" fillId="13" borderId="0" xfId="0" applyNumberFormat="1" applyFont="1" applyFill="1" applyProtection="1"/>
    <xf numFmtId="4" fontId="21" fillId="13" borderId="0" xfId="0" applyNumberFormat="1" applyFont="1" applyFill="1" applyBorder="1" applyProtection="1"/>
    <xf numFmtId="4" fontId="8" fillId="13" borderId="36" xfId="0" applyNumberFormat="1" applyFont="1" applyFill="1" applyBorder="1" applyProtection="1"/>
    <xf numFmtId="4" fontId="8" fillId="13" borderId="57" xfId="0" applyNumberFormat="1" applyFont="1" applyFill="1" applyBorder="1" applyProtection="1"/>
    <xf numFmtId="4" fontId="9" fillId="13" borderId="36" xfId="0" applyNumberFormat="1" applyFont="1" applyFill="1" applyBorder="1" applyProtection="1"/>
    <xf numFmtId="4" fontId="4" fillId="13" borderId="33" xfId="0" applyNumberFormat="1" applyFont="1" applyFill="1" applyBorder="1" applyProtection="1"/>
    <xf numFmtId="4" fontId="3" fillId="0" borderId="5" xfId="0" applyNumberFormat="1" applyFont="1" applyBorder="1" applyProtection="1"/>
    <xf numFmtId="4" fontId="3" fillId="0" borderId="2" xfId="0" applyNumberFormat="1" applyFont="1" applyBorder="1" applyProtection="1"/>
    <xf numFmtId="4" fontId="14" fillId="0" borderId="56" xfId="0" applyNumberFormat="1" applyFont="1" applyBorder="1" applyProtection="1"/>
    <xf numFmtId="4" fontId="5" fillId="0" borderId="30" xfId="0" applyNumberFormat="1" applyFont="1" applyBorder="1" applyProtection="1"/>
    <xf numFmtId="4" fontId="5" fillId="0" borderId="32" xfId="0" applyNumberFormat="1" applyFont="1" applyBorder="1" applyProtection="1"/>
    <xf numFmtId="4" fontId="14" fillId="0" borderId="0" xfId="0" applyNumberFormat="1" applyFont="1" applyProtection="1"/>
    <xf numFmtId="4" fontId="67" fillId="0" borderId="0" xfId="0" applyNumberFormat="1" applyFont="1" applyProtection="1"/>
    <xf numFmtId="4" fontId="5" fillId="0" borderId="40" xfId="0" applyNumberFormat="1" applyFont="1" applyFill="1" applyBorder="1" applyAlignment="1" applyProtection="1"/>
    <xf numFmtId="0" fontId="5" fillId="0" borderId="59" xfId="0" applyFont="1" applyBorder="1" applyAlignment="1" applyProtection="1">
      <alignment horizontal="center"/>
    </xf>
    <xf numFmtId="0" fontId="5" fillId="0" borderId="60" xfId="0" applyFont="1" applyBorder="1" applyProtection="1"/>
    <xf numFmtId="0" fontId="5" fillId="0" borderId="60" xfId="0" applyFont="1" applyBorder="1" applyAlignment="1" applyProtection="1">
      <alignment horizontal="justify"/>
    </xf>
    <xf numFmtId="0" fontId="5" fillId="0" borderId="60" xfId="0" applyFont="1" applyFill="1" applyBorder="1" applyProtection="1"/>
    <xf numFmtId="0" fontId="5" fillId="0" borderId="60" xfId="0" applyFont="1" applyBorder="1" applyAlignment="1" applyProtection="1">
      <alignment horizontal="center"/>
    </xf>
    <xf numFmtId="4" fontId="3" fillId="0" borderId="60" xfId="0" applyNumberFormat="1" applyFont="1" applyBorder="1" applyProtection="1"/>
    <xf numFmtId="4" fontId="5" fillId="0" borderId="61" xfId="0" applyNumberFormat="1" applyFont="1" applyBorder="1" applyProtection="1"/>
    <xf numFmtId="0" fontId="5" fillId="0" borderId="2" xfId="0" applyFont="1" applyBorder="1" applyAlignment="1" applyProtection="1">
      <alignment vertical="center"/>
    </xf>
    <xf numFmtId="0" fontId="4" fillId="0" borderId="2" xfId="0" applyFont="1" applyFill="1" applyBorder="1" applyProtection="1"/>
    <xf numFmtId="0" fontId="4" fillId="0" borderId="2" xfId="0" applyFont="1" applyBorder="1" applyAlignment="1" applyProtection="1">
      <alignment horizontal="center"/>
    </xf>
    <xf numFmtId="4" fontId="4" fillId="0" borderId="34" xfId="0" applyNumberFormat="1" applyFont="1" applyBorder="1" applyProtection="1"/>
    <xf numFmtId="0" fontId="5" fillId="0" borderId="1" xfId="0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Protection="1"/>
    <xf numFmtId="0" fontId="13" fillId="0" borderId="2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justify"/>
    </xf>
    <xf numFmtId="4" fontId="5" fillId="0" borderId="34" xfId="0" applyNumberFormat="1" applyFont="1" applyFill="1" applyBorder="1" applyProtection="1"/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justify"/>
    </xf>
    <xf numFmtId="0" fontId="5" fillId="0" borderId="62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vertical="center"/>
    </xf>
    <xf numFmtId="0" fontId="8" fillId="0" borderId="63" xfId="0" applyFont="1" applyBorder="1" applyAlignment="1" applyProtection="1">
      <alignment horizontal="justify"/>
    </xf>
    <xf numFmtId="0" fontId="5" fillId="0" borderId="63" xfId="0" applyFont="1" applyFill="1" applyBorder="1" applyProtection="1"/>
    <xf numFmtId="0" fontId="5" fillId="0" borderId="63" xfId="0" applyFont="1" applyBorder="1" applyAlignment="1" applyProtection="1">
      <alignment horizontal="center"/>
    </xf>
    <xf numFmtId="4" fontId="3" fillId="0" borderId="63" xfId="0" applyNumberFormat="1" applyFont="1" applyBorder="1" applyProtection="1"/>
    <xf numFmtId="4" fontId="8" fillId="13" borderId="64" xfId="0" applyNumberFormat="1" applyFont="1" applyFill="1" applyBorder="1" applyProtection="1"/>
    <xf numFmtId="0" fontId="3" fillId="0" borderId="58" xfId="0" applyFont="1" applyBorder="1" applyProtection="1"/>
    <xf numFmtId="0" fontId="5" fillId="0" borderId="56" xfId="0" applyFont="1" applyBorder="1" applyProtection="1"/>
    <xf numFmtId="4" fontId="3" fillId="0" borderId="56" xfId="0" applyNumberFormat="1" applyFont="1" applyBorder="1" applyProtection="1"/>
    <xf numFmtId="4" fontId="4" fillId="13" borderId="33" xfId="0" applyNumberFormat="1" applyFont="1" applyFill="1" applyBorder="1"/>
    <xf numFmtId="4" fontId="17" fillId="0" borderId="22" xfId="0" applyNumberFormat="1" applyFont="1" applyBorder="1" applyProtection="1"/>
    <xf numFmtId="4" fontId="17" fillId="0" borderId="28" xfId="0" applyNumberFormat="1" applyFont="1" applyBorder="1" applyProtection="1"/>
    <xf numFmtId="4" fontId="17" fillId="0" borderId="22" xfId="0" applyNumberFormat="1" applyFont="1" applyBorder="1" applyProtection="1">
      <protection locked="0"/>
    </xf>
    <xf numFmtId="4" fontId="25" fillId="0" borderId="22" xfId="0" applyNumberFormat="1" applyFont="1" applyBorder="1" applyProtection="1">
      <protection locked="0"/>
    </xf>
    <xf numFmtId="4" fontId="17" fillId="0" borderId="29" xfId="1" applyNumberFormat="1" applyFont="1" applyBorder="1" applyProtection="1">
      <protection locked="0"/>
    </xf>
    <xf numFmtId="4" fontId="15" fillId="0" borderId="22" xfId="1" applyNumberFormat="1" applyFont="1" applyBorder="1" applyAlignment="1" applyProtection="1">
      <alignment horizontal="right"/>
      <protection locked="0"/>
    </xf>
    <xf numFmtId="4" fontId="4" fillId="2" borderId="0" xfId="0" applyNumberFormat="1" applyFont="1" applyFill="1" applyBorder="1" applyAlignment="1" applyProtection="1">
      <alignment horizontal="centerContinuous" vertical="justify"/>
    </xf>
    <xf numFmtId="0" fontId="27" fillId="2" borderId="0" xfId="0" applyFont="1" applyFill="1" applyBorder="1" applyAlignment="1" applyProtection="1">
      <alignment horizontal="center"/>
    </xf>
    <xf numFmtId="4" fontId="34" fillId="0" borderId="116" xfId="0" applyNumberFormat="1" applyFont="1" applyBorder="1" applyAlignment="1" applyProtection="1"/>
    <xf numFmtId="4" fontId="64" fillId="10" borderId="115" xfId="0" applyNumberFormat="1" applyFont="1" applyFill="1" applyBorder="1" applyAlignment="1" applyProtection="1"/>
    <xf numFmtId="4" fontId="3" fillId="0" borderId="9" xfId="0" applyNumberFormat="1" applyFont="1" applyBorder="1" applyAlignment="1" applyProtection="1"/>
    <xf numFmtId="4" fontId="21" fillId="0" borderId="23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0" fillId="0" borderId="0" xfId="0" applyNumberFormat="1" applyAlignment="1" applyProtection="1"/>
    <xf numFmtId="4" fontId="0" fillId="0" borderId="0" xfId="0" applyNumberFormat="1" applyBorder="1" applyAlignment="1" applyProtection="1"/>
    <xf numFmtId="4" fontId="0" fillId="0" borderId="9" xfId="0" applyNumberFormat="1" applyBorder="1" applyAlignment="1" applyProtection="1"/>
    <xf numFmtId="4" fontId="0" fillId="0" borderId="29" xfId="0" applyNumberFormat="1" applyBorder="1" applyAlignment="1" applyProtection="1">
      <alignment horizontal="right"/>
    </xf>
    <xf numFmtId="4" fontId="3" fillId="0" borderId="28" xfId="0" applyNumberFormat="1" applyFont="1" applyBorder="1" applyAlignment="1" applyProtection="1">
      <alignment horizontal="right"/>
    </xf>
    <xf numFmtId="4" fontId="0" fillId="0" borderId="28" xfId="0" applyNumberForma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4" fontId="0" fillId="0" borderId="0" xfId="0" applyNumberFormat="1" applyAlignment="1"/>
    <xf numFmtId="2" fontId="21" fillId="0" borderId="23" xfId="0" applyNumberFormat="1" applyFont="1" applyBorder="1" applyAlignment="1">
      <alignment horizontal="justify"/>
    </xf>
    <xf numFmtId="2" fontId="21" fillId="0" borderId="0" xfId="0" applyNumberFormat="1" applyFont="1" applyBorder="1" applyAlignment="1">
      <alignment horizontal="justify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65" fillId="0" borderId="11" xfId="0" applyNumberFormat="1" applyFont="1" applyBorder="1" applyAlignment="1">
      <alignment horizontal="right"/>
    </xf>
    <xf numFmtId="2" fontId="0" fillId="0" borderId="22" xfId="0" applyNumberFormat="1" applyBorder="1" applyAlignment="1" applyProtection="1">
      <alignment horizontal="right"/>
      <protection locked="0"/>
    </xf>
    <xf numFmtId="2" fontId="0" fillId="0" borderId="28" xfId="0" applyNumberFormat="1" applyBorder="1" applyAlignment="1" applyProtection="1">
      <alignment horizontal="right"/>
      <protection locked="0"/>
    </xf>
    <xf numFmtId="2" fontId="0" fillId="5" borderId="28" xfId="0" applyNumberForma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2" fontId="118" fillId="0" borderId="0" xfId="0" applyNumberFormat="1" applyFont="1" applyBorder="1" applyAlignment="1" applyProtection="1">
      <alignment horizontal="right"/>
    </xf>
    <xf numFmtId="2" fontId="3" fillId="0" borderId="28" xfId="5" applyNumberFormat="1" applyBorder="1" applyAlignment="1" applyProtection="1">
      <alignment horizontal="right"/>
      <protection locked="0"/>
    </xf>
    <xf numFmtId="2" fontId="118" fillId="0" borderId="0" xfId="0" applyNumberFormat="1" applyFont="1" applyBorder="1" applyAlignment="1">
      <alignment horizontal="right"/>
    </xf>
    <xf numFmtId="2" fontId="0" fillId="0" borderId="0" xfId="0" applyNumberFormat="1" applyAlignment="1"/>
    <xf numFmtId="0" fontId="21" fillId="0" borderId="29" xfId="0" applyFont="1" applyBorder="1" applyAlignment="1" applyProtection="1">
      <alignment horizontal="right" vertical="top"/>
    </xf>
    <xf numFmtId="0" fontId="119" fillId="0" borderId="67" xfId="0" applyFont="1" applyBorder="1" applyAlignment="1" applyProtection="1">
      <alignment horizontal="left" vertical="justify"/>
    </xf>
    <xf numFmtId="0" fontId="0" fillId="0" borderId="67" xfId="0" applyBorder="1" applyAlignment="1" applyProtection="1">
      <alignment horizontal="right" vertical="top"/>
    </xf>
    <xf numFmtId="2" fontId="0" fillId="0" borderId="29" xfId="0" applyNumberFormat="1" applyBorder="1" applyAlignment="1" applyProtection="1">
      <alignment horizontal="right"/>
    </xf>
    <xf numFmtId="0" fontId="58" fillId="0" borderId="0" xfId="0" applyFont="1"/>
    <xf numFmtId="0" fontId="58" fillId="0" borderId="155" xfId="0" applyFont="1" applyBorder="1"/>
    <xf numFmtId="4" fontId="121" fillId="0" borderId="156" xfId="0" applyNumberFormat="1" applyFont="1" applyBorder="1"/>
    <xf numFmtId="0" fontId="44" fillId="0" borderId="29" xfId="0" applyFont="1" applyBorder="1"/>
    <xf numFmtId="0" fontId="44" fillId="0" borderId="28" xfId="0" applyFont="1" applyBorder="1"/>
    <xf numFmtId="4" fontId="44" fillId="0" borderId="28" xfId="0" applyNumberFormat="1" applyFont="1" applyBorder="1"/>
    <xf numFmtId="0" fontId="44" fillId="0" borderId="22" xfId="0" applyFont="1" applyBorder="1"/>
    <xf numFmtId="0" fontId="44" fillId="0" borderId="29" xfId="0" applyFont="1" applyFill="1" applyBorder="1" applyAlignment="1">
      <alignment horizontal="left" vertical="center" wrapText="1"/>
    </xf>
    <xf numFmtId="4" fontId="41" fillId="0" borderId="28" xfId="0" applyNumberFormat="1" applyFont="1" applyBorder="1" applyAlignment="1">
      <alignment horizontal="left" vertical="center" wrapText="1"/>
    </xf>
    <xf numFmtId="4" fontId="114" fillId="12" borderId="90" xfId="0" applyNumberFormat="1" applyFont="1" applyFill="1" applyBorder="1" applyAlignment="1">
      <alignment vertical="center"/>
    </xf>
    <xf numFmtId="4" fontId="50" fillId="12" borderId="90" xfId="0" applyNumberFormat="1" applyFont="1" applyFill="1" applyBorder="1" applyAlignment="1">
      <alignment vertical="center"/>
    </xf>
    <xf numFmtId="4" fontId="41" fillId="0" borderId="85" xfId="0" applyNumberFormat="1" applyFont="1" applyFill="1" applyBorder="1" applyAlignment="1" applyProtection="1">
      <alignment vertical="center"/>
      <protection locked="0"/>
    </xf>
    <xf numFmtId="4" fontId="41" fillId="0" borderId="76" xfId="0" applyNumberFormat="1" applyFont="1" applyFill="1" applyBorder="1" applyAlignment="1" applyProtection="1">
      <alignment horizontal="right" vertical="center" indent="1"/>
      <protection locked="0"/>
    </xf>
    <xf numFmtId="4" fontId="41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84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8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Protection="1">
      <protection locked="0"/>
    </xf>
    <xf numFmtId="4" fontId="47" fillId="0" borderId="95" xfId="0" applyNumberFormat="1" applyFont="1" applyFill="1" applyBorder="1" applyAlignment="1" applyProtection="1">
      <alignment horizontal="right" vertical="center"/>
      <protection locked="0"/>
    </xf>
    <xf numFmtId="4" fontId="41" fillId="0" borderId="76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4" fontId="48" fillId="0" borderId="75" xfId="0" applyNumberFormat="1" applyFont="1" applyFill="1" applyBorder="1" applyAlignment="1" applyProtection="1">
      <alignment horizontal="right" vertical="center" wrapText="1"/>
    </xf>
    <xf numFmtId="0" fontId="48" fillId="0" borderId="75" xfId="0" applyFont="1" applyFill="1" applyBorder="1" applyAlignment="1" applyProtection="1">
      <alignment horizontal="center" vertical="center" wrapText="1"/>
    </xf>
    <xf numFmtId="4" fontId="48" fillId="0" borderId="83" xfId="0" applyNumberFormat="1" applyFont="1" applyFill="1" applyBorder="1" applyAlignment="1" applyProtection="1">
      <alignment vertical="center" wrapText="1"/>
    </xf>
    <xf numFmtId="4" fontId="41" fillId="0" borderId="75" xfId="0" applyNumberFormat="1" applyFont="1" applyFill="1" applyBorder="1" applyAlignment="1" applyProtection="1">
      <alignment horizontal="right" vertical="center"/>
    </xf>
    <xf numFmtId="0" fontId="41" fillId="0" borderId="76" xfId="0" applyFont="1" applyFill="1" applyBorder="1" applyAlignment="1" applyProtection="1">
      <alignment horizontal="center" vertical="center"/>
    </xf>
    <xf numFmtId="4" fontId="41" fillId="0" borderId="76" xfId="0" applyNumberFormat="1" applyFont="1" applyFill="1" applyBorder="1" applyAlignment="1" applyProtection="1">
      <alignment horizontal="right" vertical="center"/>
    </xf>
    <xf numFmtId="4" fontId="41" fillId="0" borderId="77" xfId="0" applyNumberFormat="1" applyFont="1" applyFill="1" applyBorder="1" applyAlignment="1" applyProtection="1">
      <alignment vertical="center"/>
    </xf>
    <xf numFmtId="4" fontId="47" fillId="0" borderId="79" xfId="0" applyNumberFormat="1" applyFont="1" applyFill="1" applyBorder="1" applyAlignment="1" applyProtection="1">
      <alignment horizontal="right" vertical="center" wrapText="1"/>
    </xf>
    <xf numFmtId="0" fontId="41" fillId="0" borderId="79" xfId="0" applyFont="1" applyFill="1" applyBorder="1" applyAlignment="1" applyProtection="1">
      <alignment horizontal="center" vertical="center" wrapText="1"/>
      <protection locked="0"/>
    </xf>
    <xf numFmtId="4" fontId="47" fillId="0" borderId="76" xfId="0" applyNumberFormat="1" applyFont="1" applyFill="1" applyBorder="1" applyAlignment="1" applyProtection="1">
      <alignment horizontal="right" vertical="center"/>
    </xf>
    <xf numFmtId="49" fontId="48" fillId="0" borderId="74" xfId="0" applyNumberFormat="1" applyFont="1" applyFill="1" applyBorder="1" applyAlignment="1" applyProtection="1">
      <alignment horizontal="left" vertical="center"/>
    </xf>
    <xf numFmtId="0" fontId="48" fillId="0" borderId="75" xfId="0" applyFont="1" applyFill="1" applyBorder="1" applyAlignment="1" applyProtection="1">
      <alignment horizontal="left" vertical="center" wrapText="1"/>
    </xf>
    <xf numFmtId="49" fontId="47" fillId="0" borderId="74" xfId="0" applyNumberFormat="1" applyFont="1" applyFill="1" applyBorder="1" applyAlignment="1" applyProtection="1">
      <alignment horizontal="left" vertical="center"/>
    </xf>
    <xf numFmtId="0" fontId="47" fillId="0" borderId="75" xfId="0" applyFont="1" applyFill="1" applyBorder="1" applyAlignment="1" applyProtection="1">
      <alignment horizontal="left" vertical="center" wrapText="1"/>
    </xf>
    <xf numFmtId="4" fontId="47" fillId="0" borderId="75" xfId="0" applyNumberFormat="1" applyFont="1" applyFill="1" applyBorder="1" applyAlignment="1" applyProtection="1">
      <alignment horizontal="right" vertical="center"/>
    </xf>
    <xf numFmtId="0" fontId="47" fillId="0" borderId="76" xfId="0" applyFont="1" applyFill="1" applyBorder="1" applyAlignment="1" applyProtection="1">
      <alignment horizontal="center" vertical="center"/>
    </xf>
    <xf numFmtId="4" fontId="47" fillId="0" borderId="77" xfId="0" applyNumberFormat="1" applyFont="1" applyFill="1" applyBorder="1" applyAlignment="1" applyProtection="1">
      <alignment vertical="center"/>
    </xf>
    <xf numFmtId="0" fontId="41" fillId="0" borderId="0" xfId="0" applyFont="1" applyProtection="1"/>
    <xf numFmtId="4" fontId="44" fillId="0" borderId="0" xfId="0" applyNumberFormat="1" applyFont="1" applyAlignment="1">
      <alignment horizontal="left" vertical="center" wrapText="1"/>
    </xf>
    <xf numFmtId="4" fontId="3" fillId="0" borderId="23" xfId="12" applyNumberFormat="1" applyFont="1" applyBorder="1" applyProtection="1"/>
    <xf numFmtId="4" fontId="62" fillId="0" borderId="157" xfId="0" applyNumberFormat="1" applyFont="1" applyFill="1" applyBorder="1" applyAlignment="1" applyProtection="1">
      <alignment horizontal="right" vertical="center" wrapText="1"/>
    </xf>
    <xf numFmtId="4" fontId="62" fillId="0" borderId="158" xfId="0" applyNumberFormat="1" applyFont="1" applyBorder="1" applyAlignment="1"/>
    <xf numFmtId="4" fontId="62" fillId="0" borderId="160" xfId="0" applyNumberFormat="1" applyFont="1" applyBorder="1" applyAlignment="1" applyProtection="1">
      <protection locked="0"/>
    </xf>
    <xf numFmtId="4" fontId="62" fillId="0" borderId="159" xfId="0" applyNumberFormat="1" applyFont="1" applyBorder="1" applyAlignment="1"/>
    <xf numFmtId="4" fontId="122" fillId="0" borderId="149" xfId="0" applyNumberFormat="1" applyFont="1" applyBorder="1" applyAlignment="1"/>
    <xf numFmtId="0" fontId="62" fillId="0" borderId="0" xfId="0" applyFont="1" applyProtection="1"/>
    <xf numFmtId="4" fontId="62" fillId="0" borderId="0" xfId="0" applyNumberFormat="1" applyFont="1" applyProtection="1"/>
    <xf numFmtId="0" fontId="98" fillId="0" borderId="0" xfId="0" applyFont="1" applyProtection="1"/>
    <xf numFmtId="0" fontId="99" fillId="0" borderId="0" xfId="0" applyFont="1" applyProtection="1"/>
    <xf numFmtId="4" fontId="99" fillId="0" borderId="0" xfId="0" applyNumberFormat="1" applyFont="1" applyProtection="1"/>
    <xf numFmtId="0" fontId="96" fillId="0" borderId="0" xfId="0" applyFont="1" applyProtection="1"/>
    <xf numFmtId="0" fontId="95" fillId="0" borderId="0" xfId="0" applyFont="1" applyProtection="1"/>
    <xf numFmtId="4" fontId="57" fillId="0" borderId="0" xfId="0" applyNumberFormat="1" applyFont="1" applyProtection="1"/>
    <xf numFmtId="0" fontId="100" fillId="0" borderId="0" xfId="0" applyFont="1" applyProtection="1"/>
    <xf numFmtId="4" fontId="100" fillId="0" borderId="23" xfId="0" applyNumberFormat="1" applyFont="1" applyBorder="1" applyProtection="1"/>
    <xf numFmtId="0" fontId="85" fillId="0" borderId="0" xfId="0" applyFont="1" applyProtection="1"/>
    <xf numFmtId="4" fontId="85" fillId="0" borderId="0" xfId="0" applyNumberFormat="1" applyFont="1" applyProtection="1"/>
    <xf numFmtId="4" fontId="62" fillId="0" borderId="117" xfId="0" applyNumberFormat="1" applyFont="1" applyFill="1" applyBorder="1" applyAlignment="1" applyProtection="1">
      <alignment vertical="center" wrapText="1"/>
    </xf>
    <xf numFmtId="4" fontId="100" fillId="0" borderId="0" xfId="0" applyNumberFormat="1" applyFont="1" applyProtection="1"/>
    <xf numFmtId="4" fontId="0" fillId="0" borderId="0" xfId="0" applyNumberFormat="1" applyProtection="1"/>
    <xf numFmtId="0" fontId="3" fillId="0" borderId="0" xfId="0" applyNumberFormat="1" applyFont="1" applyBorder="1" applyAlignment="1" applyProtection="1">
      <alignment vertical="center" wrapText="1"/>
    </xf>
    <xf numFmtId="0" fontId="5" fillId="0" borderId="5" xfId="0" applyFont="1" applyFill="1" applyBorder="1" applyAlignment="1" applyProtection="1"/>
    <xf numFmtId="0" fontId="5" fillId="0" borderId="54" xfId="0" applyFont="1" applyFill="1" applyBorder="1" applyAlignment="1" applyProtection="1">
      <alignment horizontal="center"/>
    </xf>
    <xf numFmtId="0" fontId="3" fillId="0" borderId="23" xfId="0" applyNumberFormat="1" applyFont="1" applyBorder="1" applyAlignment="1" applyProtection="1">
      <alignment vertical="center" wrapText="1"/>
    </xf>
    <xf numFmtId="49" fontId="5" fillId="0" borderId="55" xfId="0" applyNumberFormat="1" applyFont="1" applyFill="1" applyBorder="1" applyAlignment="1" applyProtection="1">
      <alignment horizontal="left"/>
    </xf>
    <xf numFmtId="0" fontId="5" fillId="0" borderId="55" xfId="0" applyFont="1" applyFill="1" applyBorder="1" applyAlignment="1" applyProtection="1"/>
    <xf numFmtId="0" fontId="5" fillId="0" borderId="55" xfId="0" applyFont="1" applyFill="1" applyBorder="1" applyAlignment="1" applyProtection="1">
      <alignment horizontal="center"/>
    </xf>
    <xf numFmtId="4" fontId="5" fillId="0" borderId="161" xfId="0" applyNumberFormat="1" applyFont="1" applyFill="1" applyBorder="1" applyAlignment="1" applyProtection="1"/>
    <xf numFmtId="4" fontId="118" fillId="15" borderId="23" xfId="0" applyNumberFormat="1" applyFont="1" applyFill="1" applyBorder="1" applyAlignment="1" applyProtection="1">
      <alignment horizontal="right"/>
    </xf>
    <xf numFmtId="0" fontId="41" fillId="0" borderId="79" xfId="0" applyFont="1" applyFill="1" applyBorder="1" applyAlignment="1" applyProtection="1">
      <alignment horizontal="center" vertical="center" wrapText="1"/>
    </xf>
    <xf numFmtId="4" fontId="41" fillId="0" borderId="80" xfId="0" applyNumberFormat="1" applyFont="1" applyFill="1" applyBorder="1" applyAlignment="1" applyProtection="1">
      <alignment vertical="center" wrapText="1"/>
    </xf>
    <xf numFmtId="49" fontId="47" fillId="0" borderId="74" xfId="0" applyNumberFormat="1" applyFont="1" applyFill="1" applyBorder="1" applyAlignment="1" applyProtection="1">
      <alignment horizontal="left" vertical="center" indent="1"/>
    </xf>
    <xf numFmtId="4" fontId="50" fillId="15" borderId="90" xfId="0" applyNumberFormat="1" applyFont="1" applyFill="1" applyBorder="1" applyAlignment="1">
      <alignment vertical="center"/>
    </xf>
    <xf numFmtId="4" fontId="62" fillId="15" borderId="111" xfId="0" applyNumberFormat="1" applyFont="1" applyFill="1" applyBorder="1" applyAlignment="1">
      <alignment vertical="center" wrapText="1"/>
    </xf>
    <xf numFmtId="4" fontId="62" fillId="15" borderId="0" xfId="0" applyNumberFormat="1" applyFont="1" applyFill="1" applyBorder="1" applyAlignment="1">
      <alignment vertical="center" wrapText="1"/>
    </xf>
    <xf numFmtId="4" fontId="123" fillId="0" borderId="80" xfId="0" applyNumberFormat="1" applyFont="1" applyFill="1" applyBorder="1" applyAlignment="1">
      <alignment vertical="center" wrapText="1"/>
    </xf>
    <xf numFmtId="4" fontId="123" fillId="0" borderId="77" xfId="0" applyNumberFormat="1" applyFont="1" applyFill="1" applyBorder="1" applyAlignment="1">
      <alignment vertical="center" wrapText="1"/>
    </xf>
    <xf numFmtId="4" fontId="43" fillId="12" borderId="23" xfId="0" applyNumberFormat="1" applyFont="1" applyFill="1" applyBorder="1" applyAlignment="1">
      <alignment vertical="center" wrapText="1"/>
    </xf>
    <xf numFmtId="49" fontId="121" fillId="3" borderId="70" xfId="0" applyNumberFormat="1" applyFont="1" applyFill="1" applyBorder="1" applyAlignment="1">
      <alignment horizontal="left" vertical="center" indent="1"/>
    </xf>
    <xf numFmtId="49" fontId="121" fillId="3" borderId="70" xfId="0" applyNumberFormat="1" applyFont="1" applyFill="1" applyBorder="1" applyAlignment="1">
      <alignment horizontal="left" vertical="center"/>
    </xf>
    <xf numFmtId="0" fontId="41" fillId="0" borderId="95" xfId="0" applyFont="1" applyFill="1" applyBorder="1" applyAlignment="1">
      <alignment horizontal="center" vertical="center" wrapText="1"/>
    </xf>
    <xf numFmtId="49" fontId="124" fillId="0" borderId="0" xfId="0" applyNumberFormat="1" applyFont="1" applyFill="1" applyBorder="1" applyAlignment="1">
      <alignment horizontal="left" vertical="center" indent="1"/>
    </xf>
    <xf numFmtId="49" fontId="125" fillId="0" borderId="0" xfId="0" applyNumberFormat="1" applyFont="1" applyFill="1" applyBorder="1" applyAlignment="1">
      <alignment horizontal="left" vertical="center" wrapText="1"/>
    </xf>
    <xf numFmtId="49" fontId="125" fillId="0" borderId="0" xfId="0" applyNumberFormat="1" applyFont="1" applyFill="1" applyBorder="1" applyAlignment="1">
      <alignment horizontal="right" vertical="center" wrapText="1"/>
    </xf>
    <xf numFmtId="49" fontId="125" fillId="0" borderId="0" xfId="0" applyNumberFormat="1" applyFont="1" applyFill="1" applyBorder="1" applyAlignment="1">
      <alignment horizontal="center" vertical="center" wrapText="1"/>
    </xf>
    <xf numFmtId="4" fontId="125" fillId="0" borderId="0" xfId="0" applyNumberFormat="1" applyFont="1" applyFill="1" applyBorder="1" applyAlignment="1">
      <alignment horizontal="right" vertical="center" wrapText="1"/>
    </xf>
    <xf numFmtId="49" fontId="125" fillId="0" borderId="0" xfId="0" applyNumberFormat="1" applyFont="1" applyFill="1" applyBorder="1" applyAlignment="1">
      <alignment vertical="center" wrapText="1"/>
    </xf>
    <xf numFmtId="0" fontId="124" fillId="0" borderId="0" xfId="0" applyFont="1"/>
    <xf numFmtId="49" fontId="124" fillId="0" borderId="0" xfId="0" applyNumberFormat="1" applyFont="1" applyBorder="1" applyAlignment="1">
      <alignment horizontal="left" vertical="center"/>
    </xf>
    <xf numFmtId="49" fontId="125" fillId="0" borderId="0" xfId="0" applyNumberFormat="1" applyFont="1" applyBorder="1" applyAlignment="1">
      <alignment horizontal="left" vertical="center" wrapText="1"/>
    </xf>
    <xf numFmtId="49" fontId="125" fillId="0" borderId="0" xfId="0" applyNumberFormat="1" applyFont="1" applyBorder="1" applyAlignment="1">
      <alignment horizontal="right" vertical="center" wrapText="1"/>
    </xf>
    <xf numFmtId="49" fontId="125" fillId="0" borderId="0" xfId="0" applyNumberFormat="1" applyFont="1" applyBorder="1" applyAlignment="1">
      <alignment horizontal="center" vertical="center" wrapText="1"/>
    </xf>
    <xf numFmtId="49" fontId="125" fillId="0" borderId="0" xfId="0" applyNumberFormat="1" applyFont="1" applyBorder="1" applyAlignment="1">
      <alignment vertical="center" wrapText="1"/>
    </xf>
    <xf numFmtId="49" fontId="124" fillId="0" borderId="0" xfId="0" applyNumberFormat="1" applyFont="1" applyBorder="1" applyAlignment="1">
      <alignment horizontal="left" vertical="center" indent="1"/>
    </xf>
    <xf numFmtId="0" fontId="126" fillId="0" borderId="0" xfId="0" applyFont="1"/>
    <xf numFmtId="49" fontId="128" fillId="10" borderId="70" xfId="0" applyNumberFormat="1" applyFont="1" applyFill="1" applyBorder="1" applyAlignment="1">
      <alignment horizontal="left" vertical="center" indent="1"/>
    </xf>
    <xf numFmtId="4" fontId="120" fillId="12" borderId="23" xfId="0" applyNumberFormat="1" applyFont="1" applyFill="1" applyBorder="1" applyAlignment="1">
      <alignment vertical="center" wrapText="1"/>
    </xf>
    <xf numFmtId="0" fontId="3" fillId="0" borderId="162" xfId="1" applyBorder="1"/>
    <xf numFmtId="0" fontId="3" fillId="0" borderId="67" xfId="1" applyBorder="1"/>
    <xf numFmtId="0" fontId="3" fillId="0" borderId="12" xfId="1" applyBorder="1"/>
    <xf numFmtId="4" fontId="3" fillId="0" borderId="4" xfId="1" applyNumberFormat="1" applyBorder="1"/>
    <xf numFmtId="0" fontId="3" fillId="0" borderId="2" xfId="1" applyBorder="1"/>
    <xf numFmtId="4" fontId="68" fillId="0" borderId="115" xfId="0" applyNumberFormat="1" applyFont="1" applyBorder="1" applyAlignment="1"/>
    <xf numFmtId="4" fontId="3" fillId="4" borderId="23" xfId="7" applyNumberFormat="1" applyFont="1" applyFill="1" applyBorder="1" applyProtection="1"/>
    <xf numFmtId="4" fontId="3" fillId="4" borderId="23" xfId="0" applyNumberFormat="1" applyFont="1" applyFill="1" applyBorder="1" applyProtection="1"/>
    <xf numFmtId="4" fontId="3" fillId="14" borderId="23" xfId="0" applyNumberFormat="1" applyFont="1" applyFill="1" applyBorder="1" applyProtection="1"/>
    <xf numFmtId="4" fontId="3" fillId="14" borderId="23" xfId="0" applyNumberFormat="1" applyFont="1" applyFill="1" applyBorder="1" applyProtection="1">
      <protection locked="0"/>
    </xf>
    <xf numFmtId="0" fontId="62" fillId="0" borderId="123" xfId="0" applyFont="1" applyFill="1" applyBorder="1" applyAlignment="1" applyProtection="1">
      <alignment vertical="top" wrapText="1"/>
    </xf>
    <xf numFmtId="0" fontId="62" fillId="0" borderId="123" xfId="0" applyFont="1" applyBorder="1" applyAlignment="1" applyProtection="1">
      <alignment horizontal="center"/>
    </xf>
    <xf numFmtId="3" fontId="62" fillId="0" borderId="123" xfId="0" applyNumberFormat="1" applyFont="1" applyBorder="1" applyAlignment="1" applyProtection="1">
      <alignment horizontal="right"/>
    </xf>
    <xf numFmtId="4" fontId="62" fillId="0" borderId="123" xfId="0" applyNumberFormat="1" applyFont="1" applyBorder="1" applyAlignment="1" applyProtection="1"/>
    <xf numFmtId="4" fontId="62" fillId="0" borderId="121" xfId="0" applyNumberFormat="1" applyFont="1" applyBorder="1" applyAlignment="1" applyProtection="1"/>
    <xf numFmtId="1" fontId="62" fillId="14" borderId="124" xfId="0" applyNumberFormat="1" applyFont="1" applyFill="1" applyBorder="1" applyAlignment="1" applyProtection="1">
      <alignment horizontal="center" vertical="top"/>
    </xf>
    <xf numFmtId="4" fontId="62" fillId="14" borderId="158" xfId="0" applyNumberFormat="1" applyFont="1" applyFill="1" applyBorder="1" applyAlignment="1"/>
    <xf numFmtId="16" fontId="62" fillId="14" borderId="124" xfId="0" quotePrefix="1" applyNumberFormat="1" applyFont="1" applyFill="1" applyBorder="1" applyAlignment="1" applyProtection="1">
      <alignment horizontal="right" vertical="top" wrapText="1"/>
    </xf>
    <xf numFmtId="4" fontId="62" fillId="14" borderId="121" xfId="0" applyNumberFormat="1" applyFont="1" applyFill="1" applyBorder="1" applyAlignment="1" applyProtection="1">
      <alignment horizontal="right" wrapText="1"/>
    </xf>
    <xf numFmtId="4" fontId="62" fillId="14" borderId="141" xfId="0" applyNumberFormat="1" applyFont="1" applyFill="1" applyBorder="1" applyAlignment="1" applyProtection="1">
      <alignment horizontal="right" wrapText="1"/>
    </xf>
    <xf numFmtId="0" fontId="62" fillId="0" borderId="123" xfId="0" applyFont="1" applyFill="1" applyBorder="1" applyAlignment="1" applyProtection="1">
      <alignment horizontal="center"/>
    </xf>
    <xf numFmtId="0" fontId="62" fillId="0" borderId="125" xfId="0" applyFont="1" applyFill="1" applyBorder="1" applyAlignment="1" applyProtection="1">
      <alignment horizontal="left" vertical="top" wrapText="1"/>
    </xf>
    <xf numFmtId="0" fontId="62" fillId="0" borderId="125" xfId="0" applyFont="1" applyFill="1" applyBorder="1" applyAlignment="1">
      <alignment horizontal="center"/>
    </xf>
    <xf numFmtId="4" fontId="62" fillId="5" borderId="132" xfId="0" applyNumberFormat="1" applyFont="1" applyFill="1" applyBorder="1" applyAlignment="1" applyProtection="1">
      <alignment horizontal="right" wrapText="1"/>
    </xf>
    <xf numFmtId="0" fontId="0" fillId="5" borderId="0" xfId="0" applyFill="1"/>
    <xf numFmtId="0" fontId="62" fillId="0" borderId="145" xfId="0" quotePrefix="1" applyFont="1" applyFill="1" applyBorder="1" applyAlignment="1" applyProtection="1">
      <alignment horizontal="right" vertical="top" wrapText="1"/>
    </xf>
    <xf numFmtId="0" fontId="62" fillId="0" borderId="146" xfId="0" applyFont="1" applyFill="1" applyBorder="1" applyAlignment="1" applyProtection="1">
      <alignment vertical="top" wrapText="1"/>
    </xf>
    <xf numFmtId="0" fontId="62" fillId="0" borderId="117" xfId="0" applyFont="1" applyFill="1" applyBorder="1" applyAlignment="1" applyProtection="1">
      <alignment wrapText="1"/>
    </xf>
    <xf numFmtId="4" fontId="62" fillId="0" borderId="117" xfId="0" applyNumberFormat="1" applyFont="1" applyFill="1" applyBorder="1" applyAlignment="1" applyProtection="1">
      <alignment horizontal="right" wrapText="1"/>
    </xf>
    <xf numFmtId="4" fontId="62" fillId="0" borderId="117" xfId="0" applyNumberFormat="1" applyFont="1" applyFill="1" applyBorder="1" applyAlignment="1" applyProtection="1">
      <alignment horizontal="right" wrapText="1"/>
      <protection locked="0"/>
    </xf>
    <xf numFmtId="4" fontId="62" fillId="0" borderId="163" xfId="0" applyNumberFormat="1" applyFont="1" applyFill="1" applyBorder="1" applyAlignment="1" applyProtection="1">
      <alignment horizontal="right" wrapText="1"/>
    </xf>
    <xf numFmtId="0" fontId="62" fillId="0" borderId="164" xfId="0" quotePrefix="1" applyFont="1" applyFill="1" applyBorder="1" applyAlignment="1" applyProtection="1">
      <alignment horizontal="right" vertical="top" wrapText="1"/>
    </xf>
    <xf numFmtId="0" fontId="62" fillId="0" borderId="165" xfId="0" applyFont="1" applyFill="1" applyBorder="1" applyAlignment="1" applyProtection="1">
      <alignment vertical="top" wrapText="1"/>
    </xf>
    <xf numFmtId="0" fontId="62" fillId="0" borderId="166" xfId="0" applyFont="1" applyFill="1" applyBorder="1" applyAlignment="1" applyProtection="1">
      <alignment wrapText="1"/>
    </xf>
    <xf numFmtId="4" fontId="62" fillId="0" borderId="165" xfId="0" applyNumberFormat="1" applyFont="1" applyFill="1" applyBorder="1" applyAlignment="1" applyProtection="1">
      <alignment horizontal="right" wrapText="1"/>
    </xf>
    <xf numFmtId="4" fontId="62" fillId="0" borderId="165" xfId="0" applyNumberFormat="1" applyFont="1" applyFill="1" applyBorder="1" applyAlignment="1" applyProtection="1">
      <alignment horizontal="right" wrapText="1"/>
      <protection locked="0"/>
    </xf>
    <xf numFmtId="4" fontId="62" fillId="0" borderId="167" xfId="0" applyNumberFormat="1" applyFont="1" applyBorder="1" applyAlignment="1"/>
    <xf numFmtId="4" fontId="101" fillId="3" borderId="121" xfId="0" applyNumberFormat="1" applyFont="1" applyFill="1" applyBorder="1" applyAlignment="1"/>
    <xf numFmtId="1" fontId="101" fillId="3" borderId="124" xfId="0" applyNumberFormat="1" applyFont="1" applyFill="1" applyBorder="1" applyAlignment="1" applyProtection="1">
      <alignment horizontal="center" vertical="top"/>
    </xf>
    <xf numFmtId="4" fontId="101" fillId="3" borderId="140" xfId="0" applyNumberFormat="1" applyFont="1" applyFill="1" applyBorder="1" applyAlignment="1"/>
    <xf numFmtId="16" fontId="101" fillId="5" borderId="13" xfId="0" quotePrefix="1" applyNumberFormat="1" applyFont="1" applyFill="1" applyBorder="1" applyAlignment="1" applyProtection="1">
      <alignment horizontal="right" vertical="top" wrapText="1"/>
    </xf>
    <xf numFmtId="0" fontId="101" fillId="5" borderId="0" xfId="0" applyFont="1" applyFill="1" applyBorder="1" applyAlignment="1" applyProtection="1">
      <alignment wrapText="1"/>
    </xf>
    <xf numFmtId="4" fontId="101" fillId="5" borderId="0" xfId="0" applyNumberFormat="1" applyFont="1" applyFill="1" applyBorder="1" applyAlignment="1" applyProtection="1">
      <alignment horizontal="right" wrapText="1"/>
    </xf>
    <xf numFmtId="4" fontId="101" fillId="5" borderId="2" xfId="0" applyNumberFormat="1" applyFont="1" applyFill="1" applyBorder="1" applyAlignment="1" applyProtection="1">
      <alignment horizontal="right" wrapText="1"/>
    </xf>
    <xf numFmtId="4" fontId="129" fillId="0" borderId="150" xfId="0" applyNumberFormat="1" applyFont="1" applyBorder="1" applyAlignment="1"/>
    <xf numFmtId="4" fontId="109" fillId="0" borderId="23" xfId="0" applyNumberFormat="1" applyFont="1" applyBorder="1"/>
    <xf numFmtId="0" fontId="109" fillId="0" borderId="25" xfId="0" applyFont="1" applyBorder="1"/>
    <xf numFmtId="0" fontId="109" fillId="0" borderId="24" xfId="0" applyFont="1" applyFill="1" applyBorder="1" applyAlignment="1" applyProtection="1">
      <alignment vertical="center" wrapText="1"/>
    </xf>
    <xf numFmtId="0" fontId="132" fillId="0" borderId="0" xfId="19" applyFont="1" applyAlignment="1">
      <alignment horizontal="center"/>
    </xf>
    <xf numFmtId="4" fontId="15" fillId="0" borderId="55" xfId="0" applyNumberFormat="1" applyFont="1" applyFill="1" applyBorder="1" applyProtection="1">
      <protection locked="0"/>
    </xf>
    <xf numFmtId="4" fontId="41" fillId="3" borderId="80" xfId="0" applyNumberFormat="1" applyFont="1" applyFill="1" applyBorder="1" applyAlignment="1">
      <alignment vertical="center" wrapText="1"/>
    </xf>
    <xf numFmtId="4" fontId="41" fillId="3" borderId="86" xfId="0" applyNumberFormat="1" applyFont="1" applyFill="1" applyBorder="1" applyAlignment="1">
      <alignment vertical="center" wrapText="1"/>
    </xf>
    <xf numFmtId="4" fontId="41" fillId="3" borderId="86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0" fontId="75" fillId="0" borderId="0" xfId="0" applyFont="1" applyBorder="1"/>
    <xf numFmtId="0" fontId="134" fillId="0" borderId="24" xfId="2" applyNumberFormat="1" applyFont="1" applyBorder="1" applyAlignment="1">
      <alignment horizontal="center"/>
    </xf>
    <xf numFmtId="0" fontId="63" fillId="0" borderId="24" xfId="0" applyFont="1" applyBorder="1"/>
    <xf numFmtId="0" fontId="134" fillId="0" borderId="25" xfId="2" applyFont="1" applyBorder="1" applyAlignment="1">
      <alignment horizontal="center"/>
    </xf>
    <xf numFmtId="0" fontId="134" fillId="0" borderId="25" xfId="2" applyFont="1" applyBorder="1"/>
    <xf numFmtId="0" fontId="63" fillId="0" borderId="25" xfId="0" applyFont="1" applyBorder="1"/>
    <xf numFmtId="4" fontId="63" fillId="0" borderId="25" xfId="0" applyNumberFormat="1" applyFont="1" applyBorder="1"/>
    <xf numFmtId="4" fontId="134" fillId="0" borderId="23" xfId="2" applyNumberFormat="1" applyFont="1" applyBorder="1" applyAlignment="1">
      <alignment horizontal="center"/>
    </xf>
    <xf numFmtId="0" fontId="135" fillId="0" borderId="13" xfId="2" applyNumberFormat="1" applyFont="1" applyBorder="1" applyAlignment="1">
      <alignment horizontal="center"/>
    </xf>
    <xf numFmtId="0" fontId="78" fillId="0" borderId="13" xfId="0" applyFont="1" applyBorder="1"/>
    <xf numFmtId="0" fontId="135" fillId="0" borderId="0" xfId="2" applyFont="1" applyBorder="1" applyAlignment="1">
      <alignment horizontal="center"/>
    </xf>
    <xf numFmtId="0" fontId="135" fillId="0" borderId="0" xfId="2" applyFont="1" applyBorder="1"/>
    <xf numFmtId="0" fontId="78" fillId="0" borderId="0" xfId="0" applyFont="1" applyBorder="1"/>
    <xf numFmtId="4" fontId="78" fillId="0" borderId="0" xfId="0" applyNumberFormat="1" applyFont="1" applyBorder="1"/>
    <xf numFmtId="4" fontId="135" fillId="0" borderId="22" xfId="2" applyNumberFormat="1" applyFont="1" applyBorder="1" applyAlignment="1">
      <alignment horizontal="center"/>
    </xf>
    <xf numFmtId="0" fontId="136" fillId="0" borderId="12" xfId="2" applyNumberFormat="1" applyFont="1" applyBorder="1" applyAlignment="1">
      <alignment horizontal="center"/>
    </xf>
    <xf numFmtId="0" fontId="64" fillId="0" borderId="12" xfId="0" applyFont="1" applyBorder="1"/>
    <xf numFmtId="0" fontId="136" fillId="0" borderId="9" xfId="2" applyFont="1" applyBorder="1" applyAlignment="1">
      <alignment horizontal="center"/>
    </xf>
    <xf numFmtId="0" fontId="136" fillId="0" borderId="9" xfId="2" applyFont="1" applyBorder="1"/>
    <xf numFmtId="0" fontId="63" fillId="0" borderId="9" xfId="0" applyFont="1" applyBorder="1"/>
    <xf numFmtId="4" fontId="63" fillId="0" borderId="9" xfId="0" applyNumberFormat="1" applyFont="1" applyBorder="1"/>
    <xf numFmtId="4" fontId="136" fillId="0" borderId="28" xfId="2" applyNumberFormat="1" applyFont="1" applyBorder="1" applyAlignment="1">
      <alignment horizontal="center"/>
    </xf>
    <xf numFmtId="0" fontId="136" fillId="0" borderId="23" xfId="2" applyNumberFormat="1" applyFont="1" applyBorder="1" applyAlignment="1">
      <alignment horizontal="center"/>
    </xf>
    <xf numFmtId="0" fontId="136" fillId="0" borderId="25" xfId="2" applyFont="1" applyBorder="1"/>
    <xf numFmtId="4" fontId="63" fillId="0" borderId="55" xfId="0" applyNumberFormat="1" applyFont="1" applyBorder="1"/>
    <xf numFmtId="4" fontId="136" fillId="0" borderId="23" xfId="2" applyNumberFormat="1" applyFont="1" applyBorder="1"/>
    <xf numFmtId="49" fontId="136" fillId="0" borderId="23" xfId="2" applyNumberFormat="1" applyFont="1" applyBorder="1" applyAlignment="1">
      <alignment horizontal="center"/>
    </xf>
    <xf numFmtId="4" fontId="63" fillId="0" borderId="23" xfId="0" applyNumberFormat="1" applyFont="1" applyBorder="1"/>
    <xf numFmtId="4" fontId="63" fillId="0" borderId="23" xfId="0" applyNumberFormat="1" applyFont="1" applyFill="1" applyBorder="1"/>
    <xf numFmtId="49" fontId="136" fillId="0" borderId="13" xfId="2" applyNumberFormat="1" applyFont="1" applyBorder="1" applyAlignment="1">
      <alignment horizontal="center"/>
    </xf>
    <xf numFmtId="0" fontId="63" fillId="0" borderId="13" xfId="0" applyFont="1" applyBorder="1"/>
    <xf numFmtId="0" fontId="136" fillId="0" borderId="0" xfId="2" applyFont="1" applyBorder="1"/>
    <xf numFmtId="0" fontId="63" fillId="0" borderId="0" xfId="0" applyFont="1" applyBorder="1"/>
    <xf numFmtId="4" fontId="63" fillId="0" borderId="0" xfId="0" applyNumberFormat="1" applyFont="1" applyBorder="1"/>
    <xf numFmtId="4" fontId="63" fillId="0" borderId="22" xfId="0" applyNumberFormat="1" applyFont="1" applyBorder="1"/>
    <xf numFmtId="49" fontId="137" fillId="0" borderId="26" xfId="2" applyNumberFormat="1" applyFont="1" applyBorder="1" applyAlignment="1">
      <alignment horizontal="center"/>
    </xf>
    <xf numFmtId="0" fontId="136" fillId="0" borderId="13" xfId="2" applyNumberFormat="1" applyFont="1" applyBorder="1" applyAlignment="1">
      <alignment horizontal="center"/>
    </xf>
    <xf numFmtId="0" fontId="134" fillId="0" borderId="13" xfId="2" applyFont="1" applyBorder="1"/>
    <xf numFmtId="0" fontId="136" fillId="0" borderId="0" xfId="2" applyFont="1" applyBorder="1" applyAlignment="1">
      <alignment horizontal="center"/>
    </xf>
    <xf numFmtId="4" fontId="64" fillId="0" borderId="22" xfId="0" applyNumberFormat="1" applyFont="1" applyBorder="1"/>
    <xf numFmtId="0" fontId="63" fillId="0" borderId="0" xfId="0" applyFont="1"/>
    <xf numFmtId="4" fontId="34" fillId="0" borderId="115" xfId="0" applyNumberFormat="1" applyFont="1" applyBorder="1"/>
    <xf numFmtId="0" fontId="64" fillId="0" borderId="10" xfId="0" applyFont="1" applyBorder="1"/>
    <xf numFmtId="0" fontId="64" fillId="0" borderId="11" xfId="0" applyFont="1" applyBorder="1"/>
    <xf numFmtId="0" fontId="78" fillId="0" borderId="11" xfId="0" applyFont="1" applyBorder="1"/>
    <xf numFmtId="4" fontId="78" fillId="0" borderId="116" xfId="0" applyNumberFormat="1" applyFont="1" applyBorder="1"/>
    <xf numFmtId="0" fontId="134" fillId="0" borderId="10" xfId="2" applyFont="1" applyBorder="1"/>
    <xf numFmtId="0" fontId="134" fillId="0" borderId="11" xfId="2" applyFont="1" applyBorder="1"/>
    <xf numFmtId="0" fontId="136" fillId="0" borderId="11" xfId="2" applyFont="1" applyBorder="1"/>
    <xf numFmtId="4" fontId="63" fillId="0" borderId="116" xfId="0" applyNumberFormat="1" applyFont="1" applyBorder="1"/>
    <xf numFmtId="4" fontId="138" fillId="0" borderId="115" xfId="0" applyNumberFormat="1" applyFont="1" applyBorder="1"/>
    <xf numFmtId="0" fontId="139" fillId="0" borderId="11" xfId="2" applyFont="1" applyBorder="1"/>
    <xf numFmtId="49" fontId="5" fillId="0" borderId="54" xfId="0" applyNumberFormat="1" applyFont="1" applyFill="1" applyBorder="1" applyAlignment="1" applyProtection="1">
      <alignment horizontal="justify"/>
    </xf>
    <xf numFmtId="49" fontId="5" fillId="0" borderId="1" xfId="0" applyNumberFormat="1" applyFont="1" applyFill="1" applyBorder="1" applyAlignment="1" applyProtection="1">
      <alignment horizontal="justify"/>
    </xf>
    <xf numFmtId="49" fontId="5" fillId="0" borderId="3" xfId="0" applyNumberFormat="1" applyFont="1" applyFill="1" applyBorder="1" applyAlignment="1" applyProtection="1">
      <alignment horizontal="justify"/>
    </xf>
    <xf numFmtId="0" fontId="3" fillId="5" borderId="28" xfId="0" applyFont="1" applyFill="1" applyBorder="1" applyAlignment="1" applyProtection="1">
      <alignment horizontal="right" vertical="top" wrapText="1"/>
    </xf>
    <xf numFmtId="4" fontId="103" fillId="13" borderId="120" xfId="0" applyNumberFormat="1" applyFont="1" applyFill="1" applyBorder="1" applyAlignment="1" applyProtection="1">
      <alignment horizontal="right" vertical="center" wrapText="1"/>
    </xf>
    <xf numFmtId="4" fontId="101" fillId="8" borderId="121" xfId="0" applyNumberFormat="1" applyFont="1" applyFill="1" applyBorder="1" applyAlignment="1"/>
    <xf numFmtId="1" fontId="101" fillId="14" borderId="122" xfId="0" applyNumberFormat="1" applyFont="1" applyFill="1" applyBorder="1" applyAlignment="1" applyProtection="1">
      <alignment horizontal="center" vertical="top"/>
    </xf>
    <xf numFmtId="1" fontId="101" fillId="14" borderId="124" xfId="0" applyNumberFormat="1" applyFont="1" applyFill="1" applyBorder="1" applyAlignment="1" applyProtection="1">
      <alignment horizontal="center" vertical="top"/>
    </xf>
    <xf numFmtId="0" fontId="88" fillId="0" borderId="0" xfId="0" applyFont="1" applyBorder="1" applyProtection="1"/>
    <xf numFmtId="4" fontId="140" fillId="0" borderId="115" xfId="0" applyNumberFormat="1" applyFont="1" applyBorder="1" applyProtection="1"/>
    <xf numFmtId="49" fontId="83" fillId="0" borderId="168" xfId="0" applyNumberFormat="1" applyFont="1" applyBorder="1" applyAlignment="1" applyProtection="1">
      <alignment vertical="top"/>
    </xf>
    <xf numFmtId="0" fontId="35" fillId="0" borderId="168" xfId="0" applyFont="1" applyBorder="1" applyAlignment="1" applyProtection="1">
      <alignment vertical="top"/>
    </xf>
    <xf numFmtId="0" fontId="45" fillId="0" borderId="168" xfId="0" applyFont="1" applyBorder="1" applyAlignment="1" applyProtection="1">
      <alignment vertical="top" wrapText="1"/>
    </xf>
    <xf numFmtId="0" fontId="35" fillId="0" borderId="168" xfId="0" applyFont="1" applyBorder="1" applyAlignment="1" applyProtection="1">
      <alignment horizontal="left"/>
    </xf>
    <xf numFmtId="0" fontId="35" fillId="0" borderId="168" xfId="0" applyFont="1" applyBorder="1" applyProtection="1"/>
    <xf numFmtId="4" fontId="35" fillId="0" borderId="168" xfId="0" applyNumberFormat="1" applyFont="1" applyBorder="1" applyAlignment="1" applyProtection="1">
      <alignment horizontal="right"/>
    </xf>
    <xf numFmtId="4" fontId="80" fillId="0" borderId="168" xfId="0" applyNumberFormat="1" applyFont="1" applyBorder="1" applyProtection="1"/>
    <xf numFmtId="49" fontId="3" fillId="4" borderId="23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top" wrapText="1"/>
    </xf>
    <xf numFmtId="0" fontId="21" fillId="0" borderId="0" xfId="0" applyFont="1" applyFill="1" applyAlignment="1" applyProtection="1">
      <alignment horizontal="centerContinuous" vertical="top" wrapText="1"/>
    </xf>
    <xf numFmtId="0" fontId="3" fillId="0" borderId="0" xfId="0" applyFont="1" applyAlignment="1" applyProtection="1">
      <alignment horizontal="centerContinuous" vertical="top" wrapText="1"/>
    </xf>
    <xf numFmtId="0" fontId="76" fillId="0" borderId="0" xfId="0" applyFont="1" applyAlignment="1" applyProtection="1">
      <alignment vertical="top" wrapText="1"/>
    </xf>
    <xf numFmtId="0" fontId="35" fillId="0" borderId="0" xfId="0" applyFont="1" applyAlignment="1" applyProtection="1">
      <alignment vertical="top" wrapText="1"/>
    </xf>
    <xf numFmtId="0" fontId="63" fillId="0" borderId="0" xfId="0" applyFont="1" applyAlignment="1" applyProtection="1">
      <alignment vertical="top" wrapText="1"/>
    </xf>
    <xf numFmtId="0" fontId="78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35" fillId="0" borderId="168" xfId="0" applyFont="1" applyBorder="1" applyAlignment="1" applyProtection="1">
      <alignment vertical="top" wrapText="1"/>
    </xf>
    <xf numFmtId="0" fontId="21" fillId="0" borderId="0" xfId="0" applyFont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0" fontId="86" fillId="0" borderId="0" xfId="0" applyFont="1" applyAlignment="1" applyProtection="1">
      <alignment vertical="top" wrapText="1"/>
    </xf>
    <xf numFmtId="0" fontId="21" fillId="0" borderId="0" xfId="0" applyFont="1" applyFill="1" applyAlignment="1" applyProtection="1">
      <alignment vertical="top" wrapText="1"/>
    </xf>
    <xf numFmtId="0" fontId="3" fillId="0" borderId="67" xfId="0" applyFont="1" applyBorder="1" applyAlignment="1" applyProtection="1">
      <alignment vertical="top" wrapText="1"/>
    </xf>
    <xf numFmtId="0" fontId="21" fillId="0" borderId="0" xfId="0" applyFont="1" applyAlignment="1" applyProtection="1">
      <alignment horizontal="center" vertical="top" wrapText="1"/>
    </xf>
    <xf numFmtId="0" fontId="3" fillId="0" borderId="23" xfId="0" applyFont="1" applyBorder="1" applyAlignment="1" applyProtection="1">
      <alignment vertical="top" wrapText="1"/>
    </xf>
    <xf numFmtId="166" fontId="3" fillId="0" borderId="23" xfId="0" applyNumberFormat="1" applyFont="1" applyFill="1" applyBorder="1" applyAlignment="1" applyProtection="1">
      <alignment vertical="top" wrapText="1"/>
    </xf>
    <xf numFmtId="0" fontId="3" fillId="0" borderId="23" xfId="0" applyFont="1" applyFill="1" applyBorder="1" applyAlignment="1" applyProtection="1">
      <alignment vertical="top" wrapText="1"/>
    </xf>
    <xf numFmtId="0" fontId="3" fillId="4" borderId="23" xfId="7" applyFont="1" applyFill="1" applyBorder="1" applyAlignment="1" applyProtection="1">
      <alignment vertical="top" wrapText="1"/>
    </xf>
    <xf numFmtId="2" fontId="3" fillId="4" borderId="23" xfId="0" applyNumberFormat="1" applyFont="1" applyFill="1" applyBorder="1" applyAlignment="1" applyProtection="1">
      <alignment vertical="top" wrapText="1"/>
    </xf>
    <xf numFmtId="0" fontId="3" fillId="0" borderId="23" xfId="10" applyFont="1" applyFill="1" applyBorder="1" applyAlignment="1" applyProtection="1">
      <alignment vertical="top" wrapText="1"/>
    </xf>
    <xf numFmtId="166" fontId="21" fillId="0" borderId="0" xfId="0" applyNumberFormat="1" applyFont="1" applyAlignment="1" applyProtection="1">
      <alignment horizontal="center" vertical="top" wrapText="1"/>
    </xf>
    <xf numFmtId="0" fontId="34" fillId="0" borderId="0" xfId="0" applyFont="1" applyAlignment="1" applyProtection="1">
      <alignment horizontal="center" vertical="top" wrapText="1"/>
    </xf>
    <xf numFmtId="49" fontId="3" fillId="0" borderId="23" xfId="0" applyNumberFormat="1" applyFont="1" applyFill="1" applyBorder="1" applyAlignment="1" applyProtection="1">
      <alignment horizontal="right" vertical="top" wrapText="1"/>
    </xf>
    <xf numFmtId="49" fontId="3" fillId="14" borderId="23" xfId="0" applyNumberFormat="1" applyFont="1" applyFill="1" applyBorder="1" applyAlignment="1" applyProtection="1">
      <alignment horizontal="right" vertical="top" wrapText="1"/>
    </xf>
    <xf numFmtId="49" fontId="3" fillId="0" borderId="23" xfId="0" applyNumberFormat="1" applyFont="1" applyBorder="1" applyAlignment="1" applyProtection="1">
      <alignment horizontal="right" vertical="top" wrapText="1"/>
    </xf>
    <xf numFmtId="0" fontId="21" fillId="0" borderId="0" xfId="0" applyFont="1" applyBorder="1" applyAlignment="1" applyProtection="1">
      <alignment vertical="top" wrapText="1"/>
    </xf>
    <xf numFmtId="0" fontId="34" fillId="0" borderId="0" xfId="0" applyFont="1" applyBorder="1" applyAlignment="1" applyProtection="1">
      <alignment vertical="top" wrapText="1"/>
    </xf>
    <xf numFmtId="0" fontId="34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49" fontId="3" fillId="0" borderId="23" xfId="12" applyNumberFormat="1" applyFont="1" applyBorder="1" applyAlignment="1" applyProtection="1">
      <alignment horizontal="right" vertical="top" wrapText="1"/>
    </xf>
    <xf numFmtId="49" fontId="21" fillId="0" borderId="0" xfId="0" applyNumberFormat="1" applyFont="1" applyAlignment="1" applyProtection="1">
      <alignment horizontal="right" vertical="top" wrapText="1"/>
    </xf>
    <xf numFmtId="0" fontId="44" fillId="2" borderId="19" xfId="0" applyFont="1" applyFill="1" applyBorder="1" applyAlignment="1" applyProtection="1">
      <alignment horizontal="center" vertical="center"/>
    </xf>
    <xf numFmtId="0" fontId="58" fillId="0" borderId="172" xfId="0" applyFont="1" applyFill="1" applyBorder="1" applyAlignment="1" applyProtection="1">
      <alignment horizontal="justify"/>
    </xf>
    <xf numFmtId="49" fontId="41" fillId="0" borderId="4" xfId="0" applyNumberFormat="1" applyFont="1" applyFill="1" applyBorder="1" applyAlignment="1">
      <alignment horizontal="justify"/>
    </xf>
    <xf numFmtId="49" fontId="41" fillId="0" borderId="2" xfId="0" applyNumberFormat="1" applyFont="1" applyFill="1" applyBorder="1" applyAlignment="1">
      <alignment horizontal="justify"/>
    </xf>
    <xf numFmtId="0" fontId="41" fillId="0" borderId="21" xfId="0" applyFont="1" applyBorder="1" applyAlignment="1" applyProtection="1">
      <alignment horizontal="justify"/>
    </xf>
    <xf numFmtId="0" fontId="44" fillId="0" borderId="7" xfId="0" applyFont="1" applyBorder="1" applyAlignment="1" applyProtection="1">
      <alignment horizontal="justify"/>
    </xf>
    <xf numFmtId="49" fontId="58" fillId="0" borderId="172" xfId="0" applyNumberFormat="1" applyFont="1" applyBorder="1" applyAlignment="1" applyProtection="1">
      <alignment horizontal="justify"/>
    </xf>
    <xf numFmtId="49" fontId="41" fillId="0" borderId="2" xfId="0" applyNumberFormat="1" applyFont="1" applyBorder="1" applyAlignment="1">
      <alignment horizontal="justify"/>
    </xf>
    <xf numFmtId="49" fontId="41" fillId="0" borderId="4" xfId="0" applyNumberFormat="1" applyFont="1" applyBorder="1" applyAlignment="1">
      <alignment horizontal="justify"/>
    </xf>
    <xf numFmtId="0" fontId="41" fillId="0" borderId="2" xfId="0" applyFont="1" applyBorder="1" applyAlignment="1">
      <alignment horizontal="justify"/>
    </xf>
    <xf numFmtId="0" fontId="41" fillId="0" borderId="4" xfId="0" applyFont="1" applyBorder="1" applyAlignment="1">
      <alignment horizontal="justify"/>
    </xf>
    <xf numFmtId="0" fontId="45" fillId="0" borderId="21" xfId="0" applyFont="1" applyBorder="1" applyAlignment="1" applyProtection="1">
      <alignment horizontal="justify"/>
    </xf>
    <xf numFmtId="0" fontId="44" fillId="0" borderId="56" xfId="0" applyFont="1" applyBorder="1" applyAlignment="1" applyProtection="1">
      <alignment horizontal="justify"/>
    </xf>
    <xf numFmtId="49" fontId="41" fillId="0" borderId="22" xfId="0" applyNumberFormat="1" applyFont="1" applyBorder="1" applyAlignment="1" applyProtection="1">
      <alignment vertical="justify"/>
    </xf>
    <xf numFmtId="49" fontId="58" fillId="0" borderId="170" xfId="0" applyNumberFormat="1" applyFont="1" applyBorder="1" applyAlignment="1" applyProtection="1">
      <alignment vertical="justify"/>
    </xf>
    <xf numFmtId="49" fontId="41" fillId="0" borderId="28" xfId="0" applyNumberFormat="1" applyFont="1" applyFill="1" applyBorder="1" applyAlignment="1">
      <alignment horizontal="left" vertical="justify"/>
    </xf>
    <xf numFmtId="49" fontId="41" fillId="0" borderId="28" xfId="0" applyNumberFormat="1" applyFont="1" applyBorder="1" applyAlignment="1">
      <alignment vertical="justify"/>
    </xf>
    <xf numFmtId="49" fontId="41" fillId="0" borderId="22" xfId="0" applyNumberFormat="1" applyFont="1" applyBorder="1" applyAlignment="1">
      <alignment vertical="justify"/>
    </xf>
    <xf numFmtId="0" fontId="41" fillId="0" borderId="30" xfId="0" applyFont="1" applyBorder="1" applyAlignment="1" applyProtection="1">
      <alignment vertical="justify"/>
    </xf>
    <xf numFmtId="0" fontId="44" fillId="0" borderId="32" xfId="0" applyFont="1" applyBorder="1" applyAlignment="1" applyProtection="1">
      <alignment vertical="justify"/>
    </xf>
    <xf numFmtId="0" fontId="41" fillId="0" borderId="0" xfId="0" applyFont="1" applyAlignment="1" applyProtection="1">
      <alignment horizontal="justify"/>
    </xf>
    <xf numFmtId="0" fontId="121" fillId="0" borderId="24" xfId="0" applyFont="1" applyBorder="1" applyAlignment="1" applyProtection="1">
      <alignment horizontal="justify"/>
    </xf>
    <xf numFmtId="0" fontId="41" fillId="0" borderId="0" xfId="0" applyFont="1" applyAlignment="1">
      <alignment horizontal="justify"/>
    </xf>
    <xf numFmtId="4" fontId="44" fillId="2" borderId="41" xfId="0" applyNumberFormat="1" applyFont="1" applyFill="1" applyBorder="1" applyAlignment="1" applyProtection="1">
      <alignment horizontal="center" vertical="center"/>
    </xf>
    <xf numFmtId="4" fontId="41" fillId="0" borderId="174" xfId="0" applyNumberFormat="1" applyFont="1" applyFill="1" applyBorder="1" applyAlignment="1" applyProtection="1"/>
    <xf numFmtId="4" fontId="41" fillId="0" borderId="35" xfId="0" applyNumberFormat="1" applyFont="1" applyFill="1" applyBorder="1" applyAlignment="1"/>
    <xf numFmtId="4" fontId="41" fillId="0" borderId="38" xfId="0" applyNumberFormat="1" applyFont="1" applyBorder="1" applyProtection="1"/>
    <xf numFmtId="4" fontId="44" fillId="13" borderId="36" xfId="0" applyNumberFormat="1" applyFont="1" applyFill="1" applyBorder="1" applyProtection="1"/>
    <xf numFmtId="4" fontId="41" fillId="0" borderId="174" xfId="0" applyNumberFormat="1" applyFont="1" applyBorder="1" applyProtection="1"/>
    <xf numFmtId="4" fontId="41" fillId="3" borderId="34" xfId="0" applyNumberFormat="1" applyFont="1" applyFill="1" applyBorder="1"/>
    <xf numFmtId="4" fontId="41" fillId="3" borderId="35" xfId="0" applyNumberFormat="1" applyFont="1" applyFill="1" applyBorder="1" applyAlignment="1"/>
    <xf numFmtId="4" fontId="41" fillId="3" borderId="34" xfId="0" applyNumberFormat="1" applyFont="1" applyFill="1" applyBorder="1" applyAlignment="1"/>
    <xf numFmtId="4" fontId="45" fillId="0" borderId="38" xfId="0" applyNumberFormat="1" applyFont="1" applyBorder="1" applyProtection="1"/>
    <xf numFmtId="4" fontId="41" fillId="0" borderId="175" xfId="0" applyNumberFormat="1" applyFont="1" applyBorder="1" applyProtection="1"/>
    <xf numFmtId="4" fontId="44" fillId="13" borderId="57" xfId="0" applyNumberFormat="1" applyFont="1" applyFill="1" applyBorder="1" applyProtection="1"/>
    <xf numFmtId="4" fontId="41" fillId="0" borderId="31" xfId="0" applyNumberFormat="1" applyFont="1" applyFill="1" applyBorder="1" applyAlignment="1" applyProtection="1"/>
    <xf numFmtId="4" fontId="58" fillId="0" borderId="171" xfId="0" applyNumberFormat="1" applyFont="1" applyBorder="1" applyProtection="1"/>
    <xf numFmtId="4" fontId="41" fillId="0" borderId="39" xfId="0" applyNumberFormat="1" applyFont="1" applyBorder="1" applyProtection="1"/>
    <xf numFmtId="4" fontId="44" fillId="13" borderId="33" xfId="0" applyNumberFormat="1" applyFont="1" applyFill="1" applyBorder="1" applyProtection="1"/>
    <xf numFmtId="4" fontId="41" fillId="0" borderId="0" xfId="0" applyNumberFormat="1" applyFont="1" applyProtection="1"/>
    <xf numFmtId="4" fontId="121" fillId="0" borderId="23" xfId="0" applyNumberFormat="1" applyFont="1" applyBorder="1" applyProtection="1"/>
    <xf numFmtId="0" fontId="44" fillId="2" borderId="18" xfId="0" applyFont="1" applyFill="1" applyBorder="1" applyAlignment="1" applyProtection="1">
      <alignment horizontal="centerContinuous" vertical="justify"/>
    </xf>
    <xf numFmtId="0" fontId="44" fillId="2" borderId="19" xfId="0" applyFont="1" applyFill="1" applyBorder="1" applyAlignment="1" applyProtection="1">
      <alignment horizontal="centerContinuous" vertical="justify"/>
    </xf>
    <xf numFmtId="4" fontId="44" fillId="2" borderId="19" xfId="0" applyNumberFormat="1" applyFont="1" applyFill="1" applyBorder="1" applyAlignment="1" applyProtection="1">
      <alignment horizontal="centerContinuous" vertical="justify"/>
    </xf>
    <xf numFmtId="0" fontId="44" fillId="0" borderId="173" xfId="0" applyFont="1" applyFill="1" applyBorder="1" applyAlignment="1" applyProtection="1">
      <alignment horizontal="center"/>
    </xf>
    <xf numFmtId="0" fontId="58" fillId="0" borderId="172" xfId="0" applyFont="1" applyFill="1" applyBorder="1" applyAlignment="1" applyProtection="1">
      <alignment horizontal="left"/>
    </xf>
    <xf numFmtId="0" fontId="41" fillId="0" borderId="172" xfId="0" applyFont="1" applyFill="1" applyBorder="1" applyAlignment="1" applyProtection="1"/>
    <xf numFmtId="0" fontId="44" fillId="0" borderId="172" xfId="0" applyFont="1" applyFill="1" applyBorder="1" applyAlignment="1" applyProtection="1">
      <alignment horizontal="center"/>
    </xf>
    <xf numFmtId="4" fontId="41" fillId="0" borderId="172" xfId="0" applyNumberFormat="1" applyFont="1" applyBorder="1" applyProtection="1"/>
    <xf numFmtId="0" fontId="41" fillId="0" borderId="3" xfId="0" applyFont="1" applyFill="1" applyBorder="1" applyAlignment="1">
      <alignment horizontal="center"/>
    </xf>
    <xf numFmtId="49" fontId="41" fillId="0" borderId="4" xfId="0" applyNumberFormat="1" applyFont="1" applyFill="1" applyBorder="1" applyAlignment="1">
      <alignment horizontal="left"/>
    </xf>
    <xf numFmtId="0" fontId="41" fillId="0" borderId="4" xfId="0" applyFont="1" applyFill="1" applyBorder="1" applyAlignment="1"/>
    <xf numFmtId="0" fontId="41" fillId="0" borderId="4" xfId="0" applyFont="1" applyFill="1" applyBorder="1" applyAlignment="1">
      <alignment horizontal="center"/>
    </xf>
    <xf numFmtId="4" fontId="41" fillId="0" borderId="4" xfId="0" applyNumberFormat="1" applyFont="1" applyBorder="1" applyProtection="1">
      <protection locked="0"/>
    </xf>
    <xf numFmtId="0" fontId="41" fillId="0" borderId="1" xfId="0" applyFont="1" applyFill="1" applyBorder="1" applyAlignment="1">
      <alignment horizontal="center"/>
    </xf>
    <xf numFmtId="49" fontId="41" fillId="0" borderId="2" xfId="0" applyNumberFormat="1" applyFont="1" applyFill="1" applyBorder="1" applyAlignment="1">
      <alignment horizontal="left"/>
    </xf>
    <xf numFmtId="0" fontId="41" fillId="0" borderId="2" xfId="0" applyFont="1" applyFill="1" applyBorder="1" applyAlignment="1"/>
    <xf numFmtId="0" fontId="41" fillId="0" borderId="2" xfId="0" applyFont="1" applyFill="1" applyBorder="1" applyAlignment="1">
      <alignment horizontal="center"/>
    </xf>
    <xf numFmtId="4" fontId="41" fillId="0" borderId="2" xfId="0" applyNumberFormat="1" applyFont="1" applyBorder="1" applyProtection="1">
      <protection locked="0"/>
    </xf>
    <xf numFmtId="4" fontId="41" fillId="0" borderId="4" xfId="0" applyNumberFormat="1" applyFont="1" applyFill="1" applyBorder="1" applyProtection="1">
      <protection locked="0"/>
    </xf>
    <xf numFmtId="0" fontId="41" fillId="0" borderId="20" xfId="0" applyFont="1" applyBorder="1" applyAlignment="1" applyProtection="1">
      <alignment horizontal="center"/>
    </xf>
    <xf numFmtId="0" fontId="41" fillId="0" borderId="21" xfId="0" applyFont="1" applyBorder="1" applyProtection="1"/>
    <xf numFmtId="0" fontId="41" fillId="0" borderId="21" xfId="0" applyFont="1" applyFill="1" applyBorder="1" applyProtection="1"/>
    <xf numFmtId="0" fontId="41" fillId="0" borderId="21" xfId="0" applyFont="1" applyBorder="1" applyAlignment="1" applyProtection="1">
      <alignment horizontal="center"/>
    </xf>
    <xf numFmtId="4" fontId="41" fillId="0" borderId="21" xfId="0" applyNumberFormat="1" applyFont="1" applyBorder="1" applyProtection="1"/>
    <xf numFmtId="0" fontId="41" fillId="0" borderId="6" xfId="0" applyFont="1" applyBorder="1" applyAlignment="1" applyProtection="1">
      <alignment horizontal="center"/>
    </xf>
    <xf numFmtId="0" fontId="41" fillId="0" borderId="7" xfId="0" applyFont="1" applyBorder="1" applyProtection="1"/>
    <xf numFmtId="0" fontId="41" fillId="0" borderId="7" xfId="0" applyFont="1" applyFill="1" applyBorder="1" applyProtection="1"/>
    <xf numFmtId="0" fontId="41" fillId="0" borderId="7" xfId="0" applyFont="1" applyBorder="1" applyAlignment="1" applyProtection="1">
      <alignment horizontal="center"/>
    </xf>
    <xf numFmtId="4" fontId="41" fillId="0" borderId="7" xfId="0" applyNumberFormat="1" applyFont="1" applyBorder="1" applyProtection="1"/>
    <xf numFmtId="0" fontId="41" fillId="0" borderId="1" xfId="0" applyFont="1" applyBorder="1" applyAlignment="1" applyProtection="1">
      <alignment horizontal="center" vertical="center"/>
    </xf>
    <xf numFmtId="0" fontId="41" fillId="0" borderId="173" xfId="0" applyFont="1" applyBorder="1" applyAlignment="1" applyProtection="1">
      <alignment horizontal="center" vertical="center"/>
    </xf>
    <xf numFmtId="49" fontId="58" fillId="0" borderId="172" xfId="0" applyNumberFormat="1" applyFont="1" applyBorder="1" applyAlignment="1" applyProtection="1">
      <alignment horizontal="left" vertical="center"/>
    </xf>
    <xf numFmtId="0" fontId="41" fillId="0" borderId="172" xfId="0" applyFont="1" applyFill="1" applyBorder="1" applyProtection="1"/>
    <xf numFmtId="0" fontId="41" fillId="0" borderId="172" xfId="0" applyFont="1" applyBorder="1" applyAlignment="1" applyProtection="1">
      <alignment horizontal="center"/>
    </xf>
    <xf numFmtId="0" fontId="41" fillId="0" borderId="3" xfId="0" applyFont="1" applyFill="1" applyBorder="1" applyAlignment="1">
      <alignment horizontal="center" vertical="center"/>
    </xf>
    <xf numFmtId="49" fontId="41" fillId="0" borderId="28" xfId="0" applyNumberFormat="1" applyFont="1" applyFill="1" applyBorder="1" applyAlignment="1">
      <alignment horizontal="left" vertical="center"/>
    </xf>
    <xf numFmtId="0" fontId="41" fillId="0" borderId="4" xfId="0" applyFont="1" applyFill="1" applyBorder="1"/>
    <xf numFmtId="49" fontId="41" fillId="0" borderId="2" xfId="0" applyNumberFormat="1" applyFont="1" applyBorder="1" applyAlignment="1">
      <alignment horizontal="left" vertical="center"/>
    </xf>
    <xf numFmtId="0" fontId="41" fillId="0" borderId="2" xfId="0" applyFont="1" applyFill="1" applyBorder="1"/>
    <xf numFmtId="0" fontId="41" fillId="0" borderId="2" xfId="0" applyFont="1" applyBorder="1" applyAlignment="1">
      <alignment horizontal="center"/>
    </xf>
    <xf numFmtId="49" fontId="41" fillId="0" borderId="4" xfId="0" applyNumberFormat="1" applyFont="1" applyFill="1" applyBorder="1" applyAlignment="1">
      <alignment horizontal="left" vertical="center"/>
    </xf>
    <xf numFmtId="165" fontId="41" fillId="0" borderId="4" xfId="3" applyNumberFormat="1" applyFont="1" applyFill="1" applyBorder="1" applyAlignment="1">
      <alignment horizontal="right"/>
    </xf>
    <xf numFmtId="49" fontId="41" fillId="0" borderId="4" xfId="0" applyNumberFormat="1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1" fillId="0" borderId="20" xfId="0" applyFont="1" applyBorder="1" applyAlignment="1" applyProtection="1">
      <alignment horizontal="center" vertical="center"/>
    </xf>
    <xf numFmtId="0" fontId="41" fillId="0" borderId="21" xfId="0" applyFont="1" applyBorder="1" applyAlignment="1" applyProtection="1">
      <alignment vertical="center"/>
    </xf>
    <xf numFmtId="0" fontId="41" fillId="0" borderId="6" xfId="0" applyFont="1" applyBorder="1" applyProtection="1"/>
    <xf numFmtId="0" fontId="41" fillId="0" borderId="3" xfId="0" applyFont="1" applyBorder="1" applyAlignment="1">
      <alignment horizontal="center" vertical="center"/>
    </xf>
    <xf numFmtId="49" fontId="41" fillId="0" borderId="28" xfId="0" applyNumberFormat="1" applyFont="1" applyBorder="1" applyAlignment="1">
      <alignment horizontal="left" vertical="center"/>
    </xf>
    <xf numFmtId="0" fontId="41" fillId="0" borderId="4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1" fillId="0" borderId="58" xfId="0" applyFont="1" applyBorder="1" applyAlignment="1" applyProtection="1">
      <alignment horizontal="center" vertical="center"/>
    </xf>
    <xf numFmtId="0" fontId="41" fillId="0" borderId="56" xfId="0" applyFont="1" applyBorder="1" applyAlignment="1" applyProtection="1">
      <alignment vertical="center"/>
    </xf>
    <xf numFmtId="0" fontId="41" fillId="0" borderId="56" xfId="0" applyFont="1" applyFill="1" applyBorder="1" applyProtection="1"/>
    <xf numFmtId="0" fontId="41" fillId="0" borderId="56" xfId="0" applyFont="1" applyBorder="1" applyAlignment="1" applyProtection="1">
      <alignment horizontal="center"/>
    </xf>
    <xf numFmtId="4" fontId="41" fillId="0" borderId="56" xfId="0" applyNumberFormat="1" applyFont="1" applyBorder="1" applyProtection="1"/>
    <xf numFmtId="49" fontId="41" fillId="0" borderId="22" xfId="0" applyNumberFormat="1" applyFont="1" applyBorder="1" applyAlignment="1" applyProtection="1">
      <alignment horizontal="left" vertical="center"/>
    </xf>
    <xf numFmtId="0" fontId="41" fillId="0" borderId="22" xfId="0" applyFont="1" applyBorder="1" applyProtection="1"/>
    <xf numFmtId="0" fontId="41" fillId="0" borderId="22" xfId="0" applyFont="1" applyBorder="1" applyAlignment="1" applyProtection="1">
      <alignment horizontal="center"/>
    </xf>
    <xf numFmtId="4" fontId="61" fillId="0" borderId="22" xfId="0" applyNumberFormat="1" applyFont="1" applyBorder="1" applyProtection="1"/>
    <xf numFmtId="0" fontId="58" fillId="0" borderId="169" xfId="0" applyFont="1" applyBorder="1" applyAlignment="1" applyProtection="1">
      <alignment horizontal="center" vertical="center"/>
    </xf>
    <xf numFmtId="49" fontId="58" fillId="0" borderId="170" xfId="0" applyNumberFormat="1" applyFont="1" applyBorder="1" applyAlignment="1" applyProtection="1">
      <alignment horizontal="left" vertical="center"/>
    </xf>
    <xf numFmtId="0" fontId="58" fillId="0" borderId="170" xfId="0" applyFont="1" applyBorder="1" applyProtection="1"/>
    <xf numFmtId="0" fontId="58" fillId="0" borderId="170" xfId="0" applyFont="1" applyBorder="1" applyAlignment="1" applyProtection="1">
      <alignment horizontal="center"/>
    </xf>
    <xf numFmtId="4" fontId="61" fillId="0" borderId="170" xfId="0" applyNumberFormat="1" applyFont="1" applyBorder="1" applyProtection="1"/>
    <xf numFmtId="49" fontId="41" fillId="0" borderId="28" xfId="0" applyNumberFormat="1" applyFont="1" applyFill="1" applyBorder="1" applyAlignment="1">
      <alignment horizontal="left"/>
    </xf>
    <xf numFmtId="1" fontId="41" fillId="0" borderId="28" xfId="0" applyNumberFormat="1" applyFont="1" applyFill="1" applyBorder="1" applyAlignment="1">
      <alignment horizontal="right"/>
    </xf>
    <xf numFmtId="0" fontId="41" fillId="0" borderId="28" xfId="0" applyFont="1" applyFill="1" applyBorder="1" applyAlignment="1">
      <alignment horizontal="center"/>
    </xf>
    <xf numFmtId="4" fontId="41" fillId="0" borderId="28" xfId="0" applyNumberFormat="1" applyFont="1" applyBorder="1" applyAlignment="1" applyProtection="1">
      <alignment horizontal="right"/>
      <protection locked="0"/>
    </xf>
    <xf numFmtId="0" fontId="41" fillId="0" borderId="28" xfId="0" applyFont="1" applyFill="1" applyBorder="1" applyAlignment="1"/>
    <xf numFmtId="49" fontId="41" fillId="0" borderId="28" xfId="0" applyNumberFormat="1" applyFont="1" applyBorder="1" applyAlignment="1">
      <alignment horizontal="center" vertical="center"/>
    </xf>
    <xf numFmtId="0" fontId="41" fillId="0" borderId="28" xfId="0" applyFont="1" applyBorder="1"/>
    <xf numFmtId="0" fontId="41" fillId="0" borderId="28" xfId="0" applyFont="1" applyBorder="1" applyAlignment="1">
      <alignment horizontal="center"/>
    </xf>
    <xf numFmtId="49" fontId="41" fillId="0" borderId="22" xfId="0" applyNumberFormat="1" applyFont="1" applyBorder="1" applyAlignment="1">
      <alignment horizontal="center" vertical="center"/>
    </xf>
    <xf numFmtId="0" fontId="41" fillId="0" borderId="22" xfId="0" applyFont="1" applyBorder="1"/>
    <xf numFmtId="0" fontId="41" fillId="0" borderId="22" xfId="0" applyFont="1" applyBorder="1" applyAlignment="1">
      <alignment horizontal="center"/>
    </xf>
    <xf numFmtId="4" fontId="41" fillId="0" borderId="22" xfId="0" applyNumberFormat="1" applyFont="1" applyBorder="1" applyAlignment="1" applyProtection="1">
      <alignment horizontal="right"/>
      <protection locked="0"/>
    </xf>
    <xf numFmtId="0" fontId="41" fillId="0" borderId="30" xfId="0" applyFont="1" applyBorder="1" applyProtection="1"/>
    <xf numFmtId="0" fontId="41" fillId="0" borderId="30" xfId="0" applyFont="1" applyBorder="1" applyAlignment="1" applyProtection="1">
      <alignment horizontal="center"/>
    </xf>
    <xf numFmtId="4" fontId="41" fillId="0" borderId="30" xfId="0" applyNumberFormat="1" applyFont="1" applyBorder="1" applyProtection="1"/>
    <xf numFmtId="0" fontId="41" fillId="0" borderId="32" xfId="0" applyFont="1" applyBorder="1" applyProtection="1"/>
    <xf numFmtId="0" fontId="41" fillId="0" borderId="32" xfId="0" applyFont="1" applyBorder="1" applyAlignment="1" applyProtection="1">
      <alignment horizontal="center"/>
    </xf>
    <xf numFmtId="4" fontId="41" fillId="0" borderId="32" xfId="0" applyNumberFormat="1" applyFont="1" applyBorder="1" applyProtection="1"/>
    <xf numFmtId="0" fontId="41" fillId="0" borderId="0" xfId="0" applyFont="1" applyAlignment="1" applyProtection="1">
      <alignment horizontal="center"/>
    </xf>
    <xf numFmtId="0" fontId="141" fillId="0" borderId="25" xfId="0" applyFont="1" applyBorder="1" applyProtection="1"/>
    <xf numFmtId="0" fontId="141" fillId="0" borderId="25" xfId="0" applyFont="1" applyBorder="1" applyAlignment="1" applyProtection="1">
      <alignment horizontal="center"/>
    </xf>
    <xf numFmtId="4" fontId="141" fillId="0" borderId="25" xfId="0" applyNumberFormat="1" applyFont="1" applyBorder="1" applyProtection="1"/>
    <xf numFmtId="0" fontId="41" fillId="0" borderId="0" xfId="0" applyFont="1" applyAlignment="1">
      <alignment horizontal="center"/>
    </xf>
    <xf numFmtId="0" fontId="103" fillId="2" borderId="18" xfId="0" applyFont="1" applyFill="1" applyBorder="1" applyAlignment="1" applyProtection="1">
      <alignment horizontal="centerContinuous" vertical="justify"/>
    </xf>
    <xf numFmtId="0" fontId="103" fillId="2" borderId="19" xfId="0" applyFont="1" applyFill="1" applyBorder="1" applyAlignment="1" applyProtection="1">
      <alignment horizontal="centerContinuous" vertical="justify"/>
    </xf>
    <xf numFmtId="0" fontId="103" fillId="2" borderId="19" xfId="0" applyFont="1" applyFill="1" applyBorder="1" applyAlignment="1" applyProtection="1">
      <alignment horizontal="center" vertical="center"/>
    </xf>
    <xf numFmtId="4" fontId="103" fillId="2" borderId="19" xfId="0" applyNumberFormat="1" applyFont="1" applyFill="1" applyBorder="1" applyAlignment="1" applyProtection="1">
      <alignment horizontal="centerContinuous" vertical="justify" wrapText="1"/>
    </xf>
    <xf numFmtId="4" fontId="103" fillId="2" borderId="41" xfId="0" applyNumberFormat="1" applyFont="1" applyFill="1" applyBorder="1" applyAlignment="1" applyProtection="1">
      <alignment horizontal="center" vertical="center"/>
    </xf>
    <xf numFmtId="0" fontId="101" fillId="0" borderId="1" xfId="0" applyFont="1" applyBorder="1" applyAlignment="1" applyProtection="1">
      <alignment horizontal="center"/>
    </xf>
    <xf numFmtId="0" fontId="101" fillId="0" borderId="2" xfId="0" applyFont="1" applyBorder="1" applyProtection="1"/>
    <xf numFmtId="0" fontId="101" fillId="0" borderId="2" xfId="0" applyFont="1" applyBorder="1" applyAlignment="1" applyProtection="1">
      <alignment horizontal="center"/>
    </xf>
    <xf numFmtId="4" fontId="142" fillId="0" borderId="2" xfId="0" applyNumberFormat="1" applyFont="1" applyBorder="1" applyProtection="1"/>
    <xf numFmtId="4" fontId="101" fillId="0" borderId="34" xfId="0" applyNumberFormat="1" applyFont="1" applyBorder="1" applyProtection="1"/>
    <xf numFmtId="0" fontId="103" fillId="0" borderId="1" xfId="0" applyFont="1" applyFill="1" applyBorder="1" applyAlignment="1" applyProtection="1">
      <alignment horizontal="center"/>
    </xf>
    <xf numFmtId="0" fontId="103" fillId="0" borderId="2" xfId="0" applyFont="1" applyFill="1" applyBorder="1" applyAlignment="1" applyProtection="1">
      <alignment horizontal="left"/>
    </xf>
    <xf numFmtId="0" fontId="101" fillId="0" borderId="2" xfId="0" applyFont="1" applyFill="1" applyBorder="1" applyAlignment="1" applyProtection="1"/>
    <xf numFmtId="0" fontId="103" fillId="0" borderId="2" xfId="0" applyFont="1" applyFill="1" applyBorder="1" applyAlignment="1" applyProtection="1">
      <alignment horizontal="center"/>
    </xf>
    <xf numFmtId="4" fontId="101" fillId="0" borderId="34" xfId="0" applyNumberFormat="1" applyFont="1" applyFill="1" applyBorder="1" applyAlignment="1" applyProtection="1"/>
    <xf numFmtId="0" fontId="103" fillId="0" borderId="3" xfId="0" applyFont="1" applyFill="1" applyBorder="1" applyAlignment="1" applyProtection="1">
      <alignment horizontal="center"/>
    </xf>
    <xf numFmtId="0" fontId="103" fillId="0" borderId="4" xfId="0" applyFont="1" applyFill="1" applyBorder="1" applyAlignment="1" applyProtection="1">
      <alignment horizontal="left"/>
    </xf>
    <xf numFmtId="0" fontId="101" fillId="0" borderId="4" xfId="0" applyFont="1" applyFill="1" applyBorder="1" applyAlignment="1" applyProtection="1"/>
    <xf numFmtId="0" fontId="103" fillId="0" borderId="4" xfId="0" applyFont="1" applyFill="1" applyBorder="1" applyAlignment="1" applyProtection="1">
      <alignment horizontal="center"/>
    </xf>
    <xf numFmtId="4" fontId="142" fillId="0" borderId="4" xfId="0" applyNumberFormat="1" applyFont="1" applyBorder="1" applyProtection="1"/>
    <xf numFmtId="4" fontId="101" fillId="0" borderId="35" xfId="0" applyNumberFormat="1" applyFont="1" applyFill="1" applyBorder="1" applyAlignment="1" applyProtection="1"/>
    <xf numFmtId="49" fontId="103" fillId="0" borderId="2" xfId="0" applyNumberFormat="1" applyFont="1" applyFill="1" applyBorder="1" applyAlignment="1" applyProtection="1">
      <alignment horizontal="left"/>
    </xf>
    <xf numFmtId="4" fontId="142" fillId="0" borderId="22" xfId="0" applyNumberFormat="1" applyFont="1" applyBorder="1" applyProtection="1"/>
    <xf numFmtId="0" fontId="101" fillId="0" borderId="3" xfId="0" applyFont="1" applyFill="1" applyBorder="1" applyAlignment="1" applyProtection="1">
      <alignment horizontal="center"/>
    </xf>
    <xf numFmtId="49" fontId="101" fillId="0" borderId="4" xfId="0" applyNumberFormat="1" applyFont="1" applyFill="1" applyBorder="1" applyAlignment="1" applyProtection="1">
      <alignment horizontal="left"/>
    </xf>
    <xf numFmtId="0" fontId="101" fillId="0" borderId="4" xfId="0" applyFont="1" applyFill="1" applyBorder="1" applyAlignment="1" applyProtection="1">
      <alignment horizontal="center"/>
    </xf>
    <xf numFmtId="4" fontId="101" fillId="0" borderId="4" xfId="0" applyNumberFormat="1" applyFont="1" applyBorder="1" applyProtection="1">
      <protection locked="0"/>
    </xf>
    <xf numFmtId="49" fontId="101" fillId="0" borderId="2" xfId="0" applyNumberFormat="1" applyFont="1" applyFill="1" applyBorder="1" applyAlignment="1" applyProtection="1">
      <alignment horizontal="left"/>
    </xf>
    <xf numFmtId="0" fontId="101" fillId="0" borderId="2" xfId="0" applyFont="1" applyFill="1" applyBorder="1" applyAlignment="1" applyProtection="1">
      <alignment horizontal="center"/>
    </xf>
    <xf numFmtId="4" fontId="101" fillId="0" borderId="2" xfId="0" applyNumberFormat="1" applyFont="1" applyBorder="1" applyProtection="1">
      <protection locked="0"/>
    </xf>
    <xf numFmtId="49" fontId="101" fillId="0" borderId="4" xfId="3" applyNumberFormat="1" applyFont="1" applyFill="1" applyBorder="1" applyAlignment="1" applyProtection="1">
      <alignment horizontal="left"/>
    </xf>
    <xf numFmtId="0" fontId="101" fillId="0" borderId="28" xfId="0" applyFont="1" applyFill="1" applyBorder="1" applyAlignment="1" applyProtection="1">
      <alignment horizontal="center"/>
    </xf>
    <xf numFmtId="0" fontId="101" fillId="3" borderId="1" xfId="0" applyFont="1" applyFill="1" applyBorder="1" applyAlignment="1" applyProtection="1">
      <alignment horizontal="center" vertical="center"/>
    </xf>
    <xf numFmtId="0" fontId="101" fillId="3" borderId="3" xfId="0" applyFont="1" applyFill="1" applyBorder="1" applyAlignment="1" applyProtection="1">
      <alignment horizontal="center"/>
    </xf>
    <xf numFmtId="4" fontId="101" fillId="0" borderId="4" xfId="0" applyNumberFormat="1" applyFont="1" applyFill="1" applyBorder="1" applyProtection="1">
      <protection locked="0"/>
    </xf>
    <xf numFmtId="0" fontId="101" fillId="5" borderId="1" xfId="0" applyFont="1" applyFill="1" applyBorder="1" applyAlignment="1" applyProtection="1">
      <alignment horizontal="center"/>
    </xf>
    <xf numFmtId="49" fontId="101" fillId="5" borderId="29" xfId="0" applyNumberFormat="1" applyFont="1" applyFill="1" applyBorder="1" applyAlignment="1" applyProtection="1">
      <alignment horizontal="left"/>
    </xf>
    <xf numFmtId="0" fontId="101" fillId="5" borderId="29" xfId="0" applyFont="1" applyFill="1" applyBorder="1" applyAlignment="1" applyProtection="1"/>
    <xf numFmtId="0" fontId="101" fillId="5" borderId="29" xfId="0" applyFont="1" applyFill="1" applyBorder="1" applyAlignment="1" applyProtection="1">
      <alignment horizontal="center"/>
    </xf>
    <xf numFmtId="4" fontId="101" fillId="5" borderId="29" xfId="0" applyNumberFormat="1" applyFont="1" applyFill="1" applyBorder="1" applyProtection="1"/>
    <xf numFmtId="4" fontId="101" fillId="5" borderId="42" xfId="0" applyNumberFormat="1" applyFont="1" applyFill="1" applyBorder="1" applyAlignment="1" applyProtection="1"/>
    <xf numFmtId="0" fontId="101" fillId="5" borderId="3" xfId="0" applyFont="1" applyFill="1" applyBorder="1" applyAlignment="1" applyProtection="1">
      <alignment horizontal="center"/>
    </xf>
    <xf numFmtId="49" fontId="101" fillId="5" borderId="4" xfId="0" applyNumberFormat="1" applyFont="1" applyFill="1" applyBorder="1" applyAlignment="1" applyProtection="1">
      <alignment horizontal="left"/>
    </xf>
    <xf numFmtId="0" fontId="101" fillId="5" borderId="4" xfId="0" applyFont="1" applyFill="1" applyBorder="1" applyAlignment="1" applyProtection="1"/>
    <xf numFmtId="0" fontId="101" fillId="5" borderId="4" xfId="0" applyFont="1" applyFill="1" applyBorder="1" applyAlignment="1" applyProtection="1">
      <alignment horizontal="center"/>
    </xf>
    <xf numFmtId="4" fontId="101" fillId="5" borderId="4" xfId="0" applyNumberFormat="1" applyFont="1" applyFill="1" applyBorder="1" applyProtection="1"/>
    <xf numFmtId="4" fontId="101" fillId="5" borderId="35" xfId="0" applyNumberFormat="1" applyFont="1" applyFill="1" applyBorder="1" applyAlignment="1" applyProtection="1"/>
    <xf numFmtId="49" fontId="101" fillId="5" borderId="22" xfId="0" applyNumberFormat="1" applyFont="1" applyFill="1" applyBorder="1" applyAlignment="1" applyProtection="1">
      <alignment horizontal="left"/>
    </xf>
    <xf numFmtId="0" fontId="142" fillId="5" borderId="22" xfId="0" applyFont="1" applyFill="1" applyBorder="1" applyAlignment="1" applyProtection="1"/>
    <xf numFmtId="0" fontId="101" fillId="5" borderId="22" xfId="0" applyFont="1" applyFill="1" applyBorder="1" applyAlignment="1" applyProtection="1">
      <alignment horizontal="center"/>
    </xf>
    <xf numFmtId="4" fontId="101" fillId="5" borderId="22" xfId="0" applyNumberFormat="1" applyFont="1" applyFill="1" applyBorder="1" applyProtection="1"/>
    <xf numFmtId="4" fontId="101" fillId="5" borderId="31" xfId="0" applyNumberFormat="1" applyFont="1" applyFill="1" applyBorder="1" applyAlignment="1" applyProtection="1"/>
    <xf numFmtId="0" fontId="101" fillId="5" borderId="2" xfId="0" applyFont="1" applyFill="1" applyBorder="1" applyAlignment="1" applyProtection="1"/>
    <xf numFmtId="4" fontId="101" fillId="5" borderId="34" xfId="0" applyNumberFormat="1" applyFont="1" applyFill="1" applyBorder="1" applyAlignment="1" applyProtection="1"/>
    <xf numFmtId="0" fontId="101" fillId="0" borderId="8" xfId="0" applyFont="1" applyFill="1" applyBorder="1" applyAlignment="1" applyProtection="1">
      <alignment horizontal="center"/>
    </xf>
    <xf numFmtId="49" fontId="101" fillId="0" borderId="5" xfId="0" applyNumberFormat="1" applyFont="1" applyFill="1" applyBorder="1" applyAlignment="1" applyProtection="1">
      <alignment horizontal="left"/>
    </xf>
    <xf numFmtId="0" fontId="101" fillId="0" borderId="5" xfId="0" applyFont="1" applyFill="1" applyBorder="1" applyAlignment="1" applyProtection="1"/>
    <xf numFmtId="0" fontId="101" fillId="0" borderId="5" xfId="0" applyFont="1" applyFill="1" applyBorder="1" applyAlignment="1" applyProtection="1">
      <alignment horizontal="center"/>
    </xf>
    <xf numFmtId="4" fontId="101" fillId="0" borderId="5" xfId="0" applyNumberFormat="1" applyFont="1" applyBorder="1" applyProtection="1">
      <protection locked="0"/>
    </xf>
    <xf numFmtId="0" fontId="101" fillId="0" borderId="20" xfId="0" applyFont="1" applyBorder="1" applyAlignment="1" applyProtection="1">
      <alignment horizontal="center"/>
    </xf>
    <xf numFmtId="0" fontId="101" fillId="0" borderId="21" xfId="0" applyFont="1" applyBorder="1" applyProtection="1"/>
    <xf numFmtId="0" fontId="101" fillId="0" borderId="21" xfId="0" applyFont="1" applyFill="1" applyBorder="1" applyProtection="1"/>
    <xf numFmtId="0" fontId="101" fillId="0" borderId="21" xfId="0" applyFont="1" applyBorder="1" applyAlignment="1" applyProtection="1">
      <alignment horizontal="center"/>
    </xf>
    <xf numFmtId="4" fontId="101" fillId="0" borderId="21" xfId="0" applyNumberFormat="1" applyFont="1" applyBorder="1" applyProtection="1"/>
    <xf numFmtId="4" fontId="101" fillId="0" borderId="38" xfId="0" applyNumberFormat="1" applyFont="1" applyBorder="1" applyProtection="1"/>
    <xf numFmtId="0" fontId="101" fillId="0" borderId="6" xfId="0" applyFont="1" applyBorder="1" applyAlignment="1" applyProtection="1">
      <alignment horizontal="center"/>
    </xf>
    <xf numFmtId="0" fontId="101" fillId="0" borderId="7" xfId="0" applyFont="1" applyBorder="1" applyProtection="1"/>
    <xf numFmtId="0" fontId="101" fillId="0" borderId="7" xfId="0" applyFont="1" applyFill="1" applyBorder="1" applyProtection="1"/>
    <xf numFmtId="0" fontId="101" fillId="0" borderId="7" xfId="0" applyFont="1" applyBorder="1" applyAlignment="1" applyProtection="1">
      <alignment horizontal="center"/>
    </xf>
    <xf numFmtId="4" fontId="101" fillId="0" borderId="7" xfId="0" applyNumberFormat="1" applyFont="1" applyBorder="1" applyProtection="1"/>
    <xf numFmtId="4" fontId="103" fillId="13" borderId="36" xfId="0" applyNumberFormat="1" applyFont="1" applyFill="1" applyBorder="1" applyProtection="1"/>
    <xf numFmtId="0" fontId="142" fillId="0" borderId="1" xfId="0" applyFont="1" applyBorder="1" applyAlignment="1" applyProtection="1">
      <alignment horizontal="center" vertical="center"/>
    </xf>
    <xf numFmtId="0" fontId="142" fillId="0" borderId="2" xfId="0" applyFont="1" applyBorder="1" applyAlignment="1" applyProtection="1">
      <alignment vertical="center"/>
    </xf>
    <xf numFmtId="0" fontId="144" fillId="0" borderId="2" xfId="0" applyFont="1" applyFill="1" applyBorder="1" applyProtection="1"/>
    <xf numFmtId="0" fontId="144" fillId="0" borderId="2" xfId="0" applyFont="1" applyBorder="1" applyAlignment="1" applyProtection="1">
      <alignment horizontal="center"/>
    </xf>
    <xf numFmtId="4" fontId="144" fillId="0" borderId="34" xfId="0" applyNumberFormat="1" applyFont="1" applyBorder="1" applyProtection="1"/>
    <xf numFmtId="49" fontId="103" fillId="0" borderId="2" xfId="0" applyNumberFormat="1" applyFont="1" applyBorder="1" applyAlignment="1" applyProtection="1">
      <alignment horizontal="left" vertical="center"/>
    </xf>
    <xf numFmtId="0" fontId="142" fillId="0" borderId="2" xfId="0" applyFont="1" applyFill="1" applyBorder="1" applyProtection="1"/>
    <xf numFmtId="0" fontId="142" fillId="0" borderId="2" xfId="0" applyFont="1" applyBorder="1" applyAlignment="1" applyProtection="1">
      <alignment horizontal="center"/>
    </xf>
    <xf numFmtId="4" fontId="142" fillId="0" borderId="34" xfId="0" applyNumberFormat="1" applyFont="1" applyBorder="1" applyProtection="1"/>
    <xf numFmtId="0" fontId="101" fillId="0" borderId="3" xfId="0" applyFont="1" applyBorder="1" applyAlignment="1" applyProtection="1">
      <alignment horizontal="center" vertical="center"/>
    </xf>
    <xf numFmtId="49" fontId="101" fillId="0" borderId="4" xfId="0" applyNumberFormat="1" applyFont="1" applyBorder="1" applyAlignment="1" applyProtection="1">
      <alignment horizontal="left" vertical="center"/>
    </xf>
    <xf numFmtId="0" fontId="101" fillId="0" borderId="4" xfId="0" applyFont="1" applyFill="1" applyBorder="1" applyProtection="1"/>
    <xf numFmtId="4" fontId="101" fillId="0" borderId="35" xfId="0" applyNumberFormat="1" applyFont="1" applyFill="1" applyBorder="1" applyAlignment="1"/>
    <xf numFmtId="4" fontId="101" fillId="0" borderId="2" xfId="0" applyNumberFormat="1" applyFont="1" applyFill="1" applyBorder="1" applyProtection="1">
      <protection locked="0"/>
    </xf>
    <xf numFmtId="0" fontId="101" fillId="0" borderId="3" xfId="0" applyFont="1" applyFill="1" applyBorder="1" applyAlignment="1">
      <alignment horizontal="center" vertical="center"/>
    </xf>
    <xf numFmtId="49" fontId="101" fillId="0" borderId="28" xfId="0" applyNumberFormat="1" applyFont="1" applyFill="1" applyBorder="1" applyAlignment="1">
      <alignment horizontal="left" vertical="center"/>
    </xf>
    <xf numFmtId="0" fontId="101" fillId="0" borderId="4" xfId="0" applyFont="1" applyFill="1" applyBorder="1"/>
    <xf numFmtId="0" fontId="101" fillId="0" borderId="4" xfId="0" applyFont="1" applyFill="1" applyBorder="1" applyAlignment="1">
      <alignment horizontal="center"/>
    </xf>
    <xf numFmtId="0" fontId="101" fillId="0" borderId="1" xfId="0" applyFont="1" applyBorder="1" applyAlignment="1">
      <alignment horizontal="center" vertical="center"/>
    </xf>
    <xf numFmtId="0" fontId="101" fillId="0" borderId="2" xfId="0" applyFont="1" applyFill="1" applyBorder="1"/>
    <xf numFmtId="0" fontId="101" fillId="0" borderId="3" xfId="0" applyFont="1" applyBorder="1" applyAlignment="1">
      <alignment horizontal="center" vertical="center"/>
    </xf>
    <xf numFmtId="49" fontId="101" fillId="0" borderId="4" xfId="0" applyNumberFormat="1" applyFont="1" applyBorder="1" applyAlignment="1">
      <alignment horizontal="left" vertical="center"/>
    </xf>
    <xf numFmtId="49" fontId="101" fillId="0" borderId="2" xfId="0" applyNumberFormat="1" applyFont="1" applyBorder="1" applyAlignment="1">
      <alignment horizontal="left" vertical="center"/>
    </xf>
    <xf numFmtId="0" fontId="101" fillId="0" borderId="2" xfId="0" applyFont="1" applyBorder="1" applyAlignment="1">
      <alignment horizontal="center"/>
    </xf>
    <xf numFmtId="4" fontId="101" fillId="0" borderId="34" xfId="0" applyNumberFormat="1" applyFont="1" applyBorder="1"/>
    <xf numFmtId="0" fontId="101" fillId="0" borderId="2" xfId="0" applyFont="1" applyFill="1" applyBorder="1" applyAlignment="1">
      <alignment horizontal="center"/>
    </xf>
    <xf numFmtId="4" fontId="101" fillId="0" borderId="34" xfId="0" applyNumberFormat="1" applyFont="1" applyFill="1" applyBorder="1" applyAlignment="1"/>
    <xf numFmtId="49" fontId="101" fillId="0" borderId="4" xfId="0" applyNumberFormat="1" applyFont="1" applyFill="1" applyBorder="1" applyAlignment="1">
      <alignment horizontal="left" vertical="center"/>
    </xf>
    <xf numFmtId="0" fontId="101" fillId="0" borderId="4" xfId="0" applyFont="1" applyBorder="1" applyAlignment="1">
      <alignment horizontal="center"/>
    </xf>
    <xf numFmtId="165" fontId="101" fillId="0" borderId="4" xfId="3" applyNumberFormat="1" applyFont="1" applyFill="1" applyBorder="1" applyAlignment="1">
      <alignment horizontal="right"/>
    </xf>
    <xf numFmtId="0" fontId="101" fillId="0" borderId="2" xfId="0" applyFont="1" applyBorder="1" applyAlignment="1">
      <alignment horizontal="left" vertical="center"/>
    </xf>
    <xf numFmtId="4" fontId="101" fillId="0" borderId="28" xfId="0" applyNumberFormat="1" applyFont="1" applyFill="1" applyBorder="1" applyProtection="1">
      <protection locked="0"/>
    </xf>
    <xf numFmtId="0" fontId="101" fillId="3" borderId="1" xfId="0" applyFont="1" applyFill="1" applyBorder="1" applyAlignment="1">
      <alignment horizontal="center" vertical="center"/>
    </xf>
    <xf numFmtId="0" fontId="142" fillId="0" borderId="2" xfId="0" applyFont="1" applyFill="1" applyBorder="1" applyAlignment="1">
      <alignment horizontal="left" vertical="center"/>
    </xf>
    <xf numFmtId="4" fontId="142" fillId="0" borderId="34" xfId="0" applyNumberFormat="1" applyFont="1" applyFill="1" applyBorder="1"/>
    <xf numFmtId="0" fontId="101" fillId="3" borderId="3" xfId="0" applyFont="1" applyFill="1" applyBorder="1" applyAlignment="1">
      <alignment horizontal="center" vertical="center"/>
    </xf>
    <xf numFmtId="0" fontId="101" fillId="0" borderId="4" xfId="0" applyFont="1" applyFill="1" applyBorder="1" applyAlignment="1">
      <alignment horizontal="left" vertical="center"/>
    </xf>
    <xf numFmtId="4" fontId="101" fillId="3" borderId="35" xfId="0" applyNumberFormat="1" applyFont="1" applyFill="1" applyBorder="1" applyAlignment="1"/>
    <xf numFmtId="0" fontId="101" fillId="0" borderId="4" xfId="0" applyFont="1" applyBorder="1" applyAlignment="1">
      <alignment horizontal="left" vertical="center"/>
    </xf>
    <xf numFmtId="0" fontId="101" fillId="0" borderId="20" xfId="0" applyFont="1" applyBorder="1" applyAlignment="1" applyProtection="1">
      <alignment horizontal="center" vertical="center"/>
    </xf>
    <xf numFmtId="0" fontId="101" fillId="0" borderId="21" xfId="0" applyFont="1" applyBorder="1" applyAlignment="1" applyProtection="1">
      <alignment vertical="center"/>
    </xf>
    <xf numFmtId="4" fontId="142" fillId="0" borderId="21" xfId="0" applyNumberFormat="1" applyFont="1" applyBorder="1" applyProtection="1"/>
    <xf numFmtId="4" fontId="145" fillId="0" borderId="38" xfId="0" applyNumberFormat="1" applyFont="1" applyBorder="1" applyProtection="1"/>
    <xf numFmtId="0" fontId="101" fillId="0" borderId="6" xfId="0" applyFont="1" applyBorder="1" applyProtection="1"/>
    <xf numFmtId="4" fontId="142" fillId="0" borderId="7" xfId="0" applyNumberFormat="1" applyFont="1" applyBorder="1" applyProtection="1"/>
    <xf numFmtId="0" fontId="101" fillId="0" borderId="53" xfId="0" applyFont="1" applyBorder="1" applyAlignment="1" applyProtection="1">
      <alignment horizontal="center"/>
    </xf>
    <xf numFmtId="0" fontId="101" fillId="0" borderId="13" xfId="0" applyFont="1" applyBorder="1" applyProtection="1"/>
    <xf numFmtId="0" fontId="101" fillId="0" borderId="13" xfId="0" applyFont="1" applyFill="1" applyBorder="1" applyProtection="1"/>
    <xf numFmtId="0" fontId="101" fillId="0" borderId="13" xfId="0" applyFont="1" applyBorder="1" applyAlignment="1" applyProtection="1">
      <alignment horizontal="center"/>
    </xf>
    <xf numFmtId="4" fontId="101" fillId="0" borderId="13" xfId="0" applyNumberFormat="1" applyFont="1" applyBorder="1" applyProtection="1"/>
    <xf numFmtId="4" fontId="101" fillId="0" borderId="31" xfId="0" applyNumberFormat="1" applyFont="1" applyBorder="1" applyProtection="1"/>
    <xf numFmtId="0" fontId="101" fillId="0" borderId="1" xfId="0" applyFont="1" applyBorder="1" applyAlignment="1" applyProtection="1">
      <alignment horizontal="center" vertical="center"/>
    </xf>
    <xf numFmtId="0" fontId="101" fillId="0" borderId="2" xfId="0" applyFont="1" applyFill="1" applyBorder="1" applyProtection="1"/>
    <xf numFmtId="4" fontId="101" fillId="0" borderId="2" xfId="0" applyNumberFormat="1" applyFont="1" applyBorder="1" applyProtection="1"/>
    <xf numFmtId="49" fontId="101" fillId="0" borderId="2" xfId="0" applyNumberFormat="1" applyFont="1" applyBorder="1" applyAlignment="1" applyProtection="1">
      <alignment horizontal="left" vertical="center"/>
    </xf>
    <xf numFmtId="49" fontId="101" fillId="0" borderId="28" xfId="0" applyNumberFormat="1" applyFont="1" applyBorder="1" applyAlignment="1">
      <alignment horizontal="left" vertical="center"/>
    </xf>
    <xf numFmtId="0" fontId="101" fillId="0" borderId="58" xfId="0" applyFont="1" applyBorder="1" applyAlignment="1" applyProtection="1">
      <alignment horizontal="center" vertical="center"/>
    </xf>
    <xf numFmtId="0" fontId="101" fillId="0" borderId="56" xfId="0" applyFont="1" applyBorder="1" applyAlignment="1" applyProtection="1">
      <alignment vertical="center"/>
    </xf>
    <xf numFmtId="0" fontId="101" fillId="0" borderId="56" xfId="0" applyFont="1" applyFill="1" applyBorder="1" applyProtection="1"/>
    <xf numFmtId="0" fontId="101" fillId="0" borderId="56" xfId="0" applyFont="1" applyBorder="1" applyAlignment="1" applyProtection="1">
      <alignment horizontal="center"/>
    </xf>
    <xf numFmtId="4" fontId="142" fillId="0" borderId="56" xfId="0" applyNumberFormat="1" applyFont="1" applyBorder="1" applyProtection="1"/>
    <xf numFmtId="4" fontId="103" fillId="13" borderId="57" xfId="0" applyNumberFormat="1" applyFont="1" applyFill="1" applyBorder="1" applyProtection="1"/>
    <xf numFmtId="0" fontId="142" fillId="0" borderId="1" xfId="0" applyFont="1" applyBorder="1" applyAlignment="1" applyProtection="1">
      <alignment horizontal="center"/>
    </xf>
    <xf numFmtId="0" fontId="142" fillId="0" borderId="2" xfId="0" applyFont="1" applyBorder="1" applyProtection="1"/>
    <xf numFmtId="0" fontId="101" fillId="0" borderId="4" xfId="0" applyFont="1" applyBorder="1"/>
    <xf numFmtId="0" fontId="101" fillId="0" borderId="28" xfId="0" applyFont="1" applyBorder="1" applyAlignment="1">
      <alignment horizontal="center"/>
    </xf>
    <xf numFmtId="0" fontId="101" fillId="0" borderId="2" xfId="0" applyFont="1" applyBorder="1"/>
    <xf numFmtId="49" fontId="101" fillId="0" borderId="4" xfId="1" applyNumberFormat="1" applyFont="1" applyBorder="1" applyAlignment="1">
      <alignment horizontal="left" vertical="center"/>
    </xf>
    <xf numFmtId="0" fontId="101" fillId="0" borderId="4" xfId="1" applyFont="1" applyBorder="1"/>
    <xf numFmtId="0" fontId="101" fillId="0" borderId="4" xfId="1" applyFont="1" applyBorder="1" applyAlignment="1">
      <alignment horizontal="center"/>
    </xf>
    <xf numFmtId="4" fontId="101" fillId="0" borderId="4" xfId="1" applyNumberFormat="1" applyFont="1" applyBorder="1" applyProtection="1">
      <protection locked="0"/>
    </xf>
    <xf numFmtId="49" fontId="101" fillId="0" borderId="30" xfId="0" applyNumberFormat="1" applyFont="1" applyBorder="1" applyAlignment="1" applyProtection="1">
      <alignment horizontal="left" vertical="center"/>
    </xf>
    <xf numFmtId="0" fontId="101" fillId="0" borderId="30" xfId="0" applyFont="1" applyBorder="1" applyProtection="1"/>
    <xf numFmtId="0" fontId="101" fillId="0" borderId="30" xfId="0" applyFont="1" applyBorder="1" applyAlignment="1" applyProtection="1">
      <alignment horizontal="center"/>
    </xf>
    <xf numFmtId="4" fontId="142" fillId="0" borderId="30" xfId="0" applyNumberFormat="1" applyFont="1" applyBorder="1" applyProtection="1"/>
    <xf numFmtId="4" fontId="101" fillId="0" borderId="39" xfId="0" applyNumberFormat="1" applyFont="1" applyBorder="1" applyProtection="1"/>
    <xf numFmtId="0" fontId="101" fillId="0" borderId="6" xfId="0" applyFont="1" applyBorder="1" applyAlignment="1" applyProtection="1">
      <alignment horizontal="center" vertical="center"/>
    </xf>
    <xf numFmtId="49" fontId="101" fillId="0" borderId="32" xfId="0" applyNumberFormat="1" applyFont="1" applyBorder="1" applyAlignment="1" applyProtection="1">
      <alignment horizontal="left" vertical="center"/>
    </xf>
    <xf numFmtId="0" fontId="101" fillId="0" borderId="32" xfId="0" applyFont="1" applyBorder="1" applyProtection="1"/>
    <xf numFmtId="0" fontId="101" fillId="0" borderId="32" xfId="0" applyFont="1" applyBorder="1" applyAlignment="1" applyProtection="1">
      <alignment horizontal="center"/>
    </xf>
    <xf numFmtId="4" fontId="142" fillId="0" borderId="32" xfId="0" applyNumberFormat="1" applyFont="1" applyBorder="1" applyProtection="1"/>
    <xf numFmtId="4" fontId="145" fillId="13" borderId="33" xfId="0" applyNumberFormat="1" applyFont="1" applyFill="1" applyBorder="1" applyProtection="1"/>
    <xf numFmtId="0" fontId="101" fillId="0" borderId="3" xfId="0" applyFont="1" applyFill="1" applyBorder="1" applyAlignment="1">
      <alignment horizontal="center"/>
    </xf>
    <xf numFmtId="49" fontId="101" fillId="0" borderId="28" xfId="0" applyNumberFormat="1" applyFont="1" applyFill="1" applyBorder="1" applyAlignment="1">
      <alignment horizontal="left"/>
    </xf>
    <xf numFmtId="1" fontId="101" fillId="0" borderId="28" xfId="0" applyNumberFormat="1" applyFont="1" applyFill="1" applyBorder="1" applyAlignment="1">
      <alignment horizontal="right"/>
    </xf>
    <xf numFmtId="0" fontId="101" fillId="0" borderId="28" xfId="0" applyFont="1" applyFill="1" applyBorder="1" applyAlignment="1">
      <alignment horizontal="center"/>
    </xf>
    <xf numFmtId="4" fontId="101" fillId="0" borderId="28" xfId="0" applyNumberFormat="1" applyFont="1" applyBorder="1" applyAlignment="1" applyProtection="1">
      <alignment horizontal="right"/>
      <protection locked="0"/>
    </xf>
    <xf numFmtId="0" fontId="101" fillId="0" borderId="28" xfId="0" applyFont="1" applyFill="1" applyBorder="1" applyAlignment="1"/>
    <xf numFmtId="49" fontId="101" fillId="0" borderId="28" xfId="0" applyNumberFormat="1" applyFont="1" applyBorder="1" applyAlignment="1">
      <alignment horizontal="center" vertical="center"/>
    </xf>
    <xf numFmtId="0" fontId="101" fillId="0" borderId="28" xfId="0" applyFont="1" applyBorder="1"/>
    <xf numFmtId="49" fontId="101" fillId="0" borderId="22" xfId="0" applyNumberFormat="1" applyFont="1" applyBorder="1" applyAlignment="1">
      <alignment horizontal="center" vertical="center"/>
    </xf>
    <xf numFmtId="0" fontId="101" fillId="0" borderId="22" xfId="0" applyFont="1" applyBorder="1" applyAlignment="1">
      <alignment horizontal="center"/>
    </xf>
    <xf numFmtId="4" fontId="101" fillId="0" borderId="22" xfId="0" applyNumberFormat="1" applyFont="1" applyBorder="1" applyAlignment="1" applyProtection="1">
      <alignment horizontal="right"/>
      <protection locked="0"/>
    </xf>
    <xf numFmtId="0" fontId="101" fillId="0" borderId="28" xfId="0" applyFont="1" applyFill="1" applyBorder="1"/>
    <xf numFmtId="49" fontId="101" fillId="0" borderId="28" xfId="1" applyNumberFormat="1" applyFont="1" applyBorder="1" applyAlignment="1">
      <alignment horizontal="center" vertical="center"/>
    </xf>
    <xf numFmtId="0" fontId="101" fillId="0" borderId="28" xfId="1" applyFont="1" applyFill="1" applyBorder="1"/>
    <xf numFmtId="0" fontId="101" fillId="0" borderId="28" xfId="1" applyFont="1" applyBorder="1" applyAlignment="1">
      <alignment horizontal="center"/>
    </xf>
    <xf numFmtId="4" fontId="101" fillId="0" borderId="28" xfId="1" applyNumberFormat="1" applyFont="1" applyBorder="1" applyAlignment="1" applyProtection="1">
      <alignment horizontal="right"/>
      <protection locked="0"/>
    </xf>
    <xf numFmtId="0" fontId="101" fillId="0" borderId="22" xfId="0" applyFont="1" applyFill="1" applyBorder="1"/>
    <xf numFmtId="4" fontId="101" fillId="0" borderId="30" xfId="0" applyNumberFormat="1" applyFont="1" applyBorder="1" applyProtection="1"/>
    <xf numFmtId="4" fontId="101" fillId="0" borderId="32" xfId="0" applyNumberFormat="1" applyFont="1" applyBorder="1" applyProtection="1"/>
    <xf numFmtId="4" fontId="103" fillId="13" borderId="33" xfId="0" applyNumberFormat="1" applyFont="1" applyFill="1" applyBorder="1" applyProtection="1"/>
    <xf numFmtId="0" fontId="103" fillId="0" borderId="23" xfId="0" applyFont="1" applyFill="1" applyBorder="1" applyAlignment="1" applyProtection="1">
      <alignment horizontal="left"/>
    </xf>
    <xf numFmtId="0" fontId="101" fillId="0" borderId="23" xfId="0" applyFont="1" applyFill="1" applyBorder="1" applyAlignment="1" applyProtection="1"/>
    <xf numFmtId="4" fontId="101" fillId="0" borderId="23" xfId="0" applyNumberFormat="1" applyFont="1" applyBorder="1" applyProtection="1">
      <protection locked="0"/>
    </xf>
    <xf numFmtId="0" fontId="146" fillId="5" borderId="29" xfId="0" applyFont="1" applyFill="1" applyBorder="1" applyProtection="1"/>
    <xf numFmtId="49" fontId="103" fillId="5" borderId="2" xfId="0" applyNumberFormat="1" applyFont="1" applyFill="1" applyBorder="1" applyAlignment="1" applyProtection="1">
      <alignment horizontal="left"/>
    </xf>
    <xf numFmtId="0" fontId="103" fillId="5" borderId="2" xfId="0" applyFont="1" applyFill="1" applyBorder="1" applyAlignment="1" applyProtection="1">
      <alignment horizontal="center"/>
    </xf>
    <xf numFmtId="4" fontId="142" fillId="5" borderId="22" xfId="0" applyNumberFormat="1" applyFont="1" applyFill="1" applyBorder="1" applyProtection="1"/>
    <xf numFmtId="0" fontId="101" fillId="0" borderId="2" xfId="0" applyFont="1" applyFill="1" applyBorder="1" applyAlignment="1"/>
    <xf numFmtId="0" fontId="101" fillId="8" borderId="3" xfId="0" applyFont="1" applyFill="1" applyBorder="1" applyAlignment="1">
      <alignment horizontal="center"/>
    </xf>
    <xf numFmtId="49" fontId="101" fillId="0" borderId="4" xfId="3" applyNumberFormat="1" applyFont="1" applyFill="1" applyBorder="1" applyAlignment="1">
      <alignment horizontal="left"/>
    </xf>
    <xf numFmtId="0" fontId="101" fillId="0" borderId="4" xfId="0" applyFont="1" applyFill="1" applyBorder="1" applyAlignment="1"/>
    <xf numFmtId="0" fontId="101" fillId="8" borderId="1" xfId="0" applyFont="1" applyFill="1" applyBorder="1" applyAlignment="1">
      <alignment horizontal="center"/>
    </xf>
    <xf numFmtId="49" fontId="101" fillId="0" borderId="2" xfId="3" applyNumberFormat="1" applyFont="1" applyFill="1" applyBorder="1" applyAlignment="1">
      <alignment horizontal="left"/>
    </xf>
    <xf numFmtId="0" fontId="101" fillId="0" borderId="20" xfId="0" applyFont="1" applyBorder="1" applyAlignment="1">
      <alignment horizontal="center"/>
    </xf>
    <xf numFmtId="0" fontId="101" fillId="0" borderId="21" xfId="0" applyFont="1" applyBorder="1"/>
    <xf numFmtId="0" fontId="101" fillId="0" borderId="21" xfId="0" applyFont="1" applyBorder="1" applyAlignment="1">
      <alignment horizontal="center"/>
    </xf>
    <xf numFmtId="4" fontId="101" fillId="0" borderId="38" xfId="0" applyNumberFormat="1" applyFont="1" applyBorder="1"/>
    <xf numFmtId="0" fontId="101" fillId="0" borderId="6" xfId="0" applyFont="1" applyBorder="1" applyAlignment="1">
      <alignment horizontal="center"/>
    </xf>
    <xf numFmtId="0" fontId="101" fillId="0" borderId="7" xfId="0" applyFont="1" applyBorder="1"/>
    <xf numFmtId="0" fontId="101" fillId="0" borderId="7" xfId="0" applyFont="1" applyBorder="1" applyAlignment="1">
      <alignment horizontal="center"/>
    </xf>
    <xf numFmtId="4" fontId="103" fillId="13" borderId="36" xfId="0" applyNumberFormat="1" applyFont="1" applyFill="1" applyBorder="1"/>
    <xf numFmtId="0" fontId="103" fillId="0" borderId="4" xfId="0" applyFont="1" applyBorder="1" applyAlignment="1">
      <alignment horizontal="left" vertical="center"/>
    </xf>
    <xf numFmtId="4" fontId="101" fillId="0" borderId="35" xfId="0" applyNumberFormat="1" applyFont="1" applyBorder="1"/>
    <xf numFmtId="49" fontId="103" fillId="5" borderId="151" xfId="0" applyNumberFormat="1" applyFont="1" applyFill="1" applyBorder="1" applyAlignment="1">
      <alignment horizontal="left"/>
    </xf>
    <xf numFmtId="0" fontId="101" fillId="5" borderId="151" xfId="0" applyFont="1" applyFill="1" applyBorder="1" applyAlignment="1"/>
    <xf numFmtId="0" fontId="103" fillId="5" borderId="151" xfId="0" applyFont="1" applyFill="1" applyBorder="1" applyAlignment="1">
      <alignment horizontal="center"/>
    </xf>
    <xf numFmtId="4" fontId="142" fillId="5" borderId="29" xfId="0" applyNumberFormat="1" applyFont="1" applyFill="1" applyBorder="1" applyProtection="1"/>
    <xf numFmtId="4" fontId="101" fillId="5" borderId="154" xfId="0" applyNumberFormat="1" applyFont="1" applyFill="1" applyBorder="1" applyAlignment="1"/>
    <xf numFmtId="49" fontId="101" fillId="5" borderId="4" xfId="0" applyNumberFormat="1" applyFont="1" applyFill="1" applyBorder="1" applyAlignment="1">
      <alignment horizontal="left"/>
    </xf>
    <xf numFmtId="0" fontId="101" fillId="5" borderId="4" xfId="0" applyFont="1" applyFill="1" applyBorder="1" applyAlignment="1"/>
    <xf numFmtId="4" fontId="101" fillId="5" borderId="35" xfId="0" applyNumberFormat="1" applyFont="1" applyFill="1" applyBorder="1" applyAlignment="1"/>
    <xf numFmtId="0" fontId="101" fillId="0" borderId="7" xfId="0" applyFont="1" applyBorder="1" applyAlignment="1" applyProtection="1">
      <alignment vertical="center"/>
    </xf>
    <xf numFmtId="4" fontId="145" fillId="13" borderId="36" xfId="0" applyNumberFormat="1" applyFont="1" applyFill="1" applyBorder="1" applyProtection="1"/>
    <xf numFmtId="0" fontId="101" fillId="0" borderId="0" xfId="0" applyFont="1" applyAlignment="1" applyProtection="1">
      <alignment horizontal="center"/>
    </xf>
    <xf numFmtId="0" fontId="101" fillId="0" borderId="0" xfId="0" applyFont="1" applyProtection="1"/>
    <xf numFmtId="4" fontId="142" fillId="0" borderId="0" xfId="0" applyNumberFormat="1" applyFont="1" applyProtection="1"/>
    <xf numFmtId="4" fontId="101" fillId="0" borderId="0" xfId="0" applyNumberFormat="1" applyFont="1" applyProtection="1"/>
    <xf numFmtId="0" fontId="105" fillId="0" borderId="25" xfId="0" applyFont="1" applyBorder="1" applyProtection="1"/>
    <xf numFmtId="0" fontId="105" fillId="0" borderId="25" xfId="0" applyFont="1" applyBorder="1" applyAlignment="1" applyProtection="1">
      <alignment horizontal="center"/>
    </xf>
    <xf numFmtId="4" fontId="105" fillId="0" borderId="25" xfId="0" applyNumberFormat="1" applyFont="1" applyBorder="1" applyProtection="1"/>
    <xf numFmtId="4" fontId="106" fillId="0" borderId="23" xfId="0" applyNumberFormat="1" applyFont="1" applyBorder="1" applyProtection="1"/>
    <xf numFmtId="0" fontId="146" fillId="0" borderId="0" xfId="0" applyFont="1" applyProtection="1"/>
    <xf numFmtId="0" fontId="101" fillId="0" borderId="0" xfId="0" applyFont="1" applyAlignment="1" applyProtection="1">
      <alignment vertical="top"/>
    </xf>
    <xf numFmtId="0" fontId="101" fillId="0" borderId="0" xfId="0" applyFont="1" applyAlignment="1" applyProtection="1">
      <alignment vertical="top" wrapText="1"/>
    </xf>
    <xf numFmtId="0" fontId="101" fillId="0" borderId="0" xfId="0" applyFont="1" applyAlignment="1" applyProtection="1">
      <alignment horizontal="left"/>
    </xf>
    <xf numFmtId="0" fontId="149" fillId="0" borderId="0" xfId="0" applyFont="1" applyProtection="1"/>
    <xf numFmtId="0" fontId="101" fillId="0" borderId="0" xfId="0" applyFont="1" applyAlignment="1">
      <alignment horizontal="center"/>
    </xf>
    <xf numFmtId="4" fontId="142" fillId="0" borderId="0" xfId="0" applyNumberFormat="1" applyFont="1"/>
    <xf numFmtId="0" fontId="101" fillId="0" borderId="54" xfId="0" applyFont="1" applyFill="1" applyBorder="1" applyAlignment="1">
      <alignment horizontal="center"/>
    </xf>
    <xf numFmtId="49" fontId="101" fillId="0" borderId="23" xfId="0" applyNumberFormat="1" applyFont="1" applyFill="1" applyBorder="1" applyAlignment="1">
      <alignment horizontal="left"/>
    </xf>
    <xf numFmtId="0" fontId="101" fillId="0" borderId="23" xfId="0" applyFont="1" applyFill="1" applyBorder="1" applyAlignment="1"/>
    <xf numFmtId="0" fontId="101" fillId="0" borderId="23" xfId="0" applyFont="1" applyFill="1" applyBorder="1" applyAlignment="1">
      <alignment horizontal="center"/>
    </xf>
    <xf numFmtId="4" fontId="101" fillId="0" borderId="23" xfId="0" applyNumberFormat="1" applyFont="1" applyBorder="1" applyAlignment="1" applyProtection="1">
      <alignment horizontal="right"/>
      <protection locked="0"/>
    </xf>
    <xf numFmtId="4" fontId="101" fillId="0" borderId="161" xfId="0" applyNumberFormat="1" applyFont="1" applyFill="1" applyBorder="1" applyAlignment="1"/>
    <xf numFmtId="0" fontId="103" fillId="2" borderId="19" xfId="0" applyFont="1" applyFill="1" applyBorder="1" applyAlignment="1" applyProtection="1">
      <alignment vertical="top" wrapText="1"/>
    </xf>
    <xf numFmtId="0" fontId="101" fillId="0" borderId="2" xfId="0" applyFont="1" applyBorder="1" applyAlignment="1" applyProtection="1">
      <alignment vertical="top" wrapText="1"/>
    </xf>
    <xf numFmtId="0" fontId="103" fillId="0" borderId="2" xfId="0" applyFont="1" applyFill="1" applyBorder="1" applyAlignment="1" applyProtection="1">
      <alignment vertical="top" wrapText="1"/>
    </xf>
    <xf numFmtId="49" fontId="101" fillId="0" borderId="4" xfId="0" applyNumberFormat="1" applyFont="1" applyFill="1" applyBorder="1" applyAlignment="1" applyProtection="1">
      <alignment vertical="top" wrapText="1"/>
    </xf>
    <xf numFmtId="49" fontId="101" fillId="0" borderId="2" xfId="0" applyNumberFormat="1" applyFont="1" applyFill="1" applyBorder="1" applyAlignment="1" applyProtection="1">
      <alignment vertical="top" wrapText="1"/>
    </xf>
    <xf numFmtId="0" fontId="101" fillId="0" borderId="28" xfId="0" applyFont="1" applyBorder="1" applyAlignment="1" applyProtection="1">
      <alignment vertical="top" wrapText="1"/>
    </xf>
    <xf numFmtId="49" fontId="101" fillId="0" borderId="28" xfId="0" applyNumberFormat="1" applyFont="1" applyFill="1" applyBorder="1" applyAlignment="1" applyProtection="1">
      <alignment vertical="top" wrapText="1"/>
    </xf>
    <xf numFmtId="49" fontId="101" fillId="5" borderId="29" xfId="0" applyNumberFormat="1" applyFont="1" applyFill="1" applyBorder="1" applyAlignment="1" applyProtection="1">
      <alignment vertical="top" wrapText="1"/>
    </xf>
    <xf numFmtId="49" fontId="101" fillId="5" borderId="4" xfId="0" applyNumberFormat="1" applyFont="1" applyFill="1" applyBorder="1" applyAlignment="1" applyProtection="1">
      <alignment vertical="top" wrapText="1"/>
    </xf>
    <xf numFmtId="49" fontId="101" fillId="5" borderId="22" xfId="0" applyNumberFormat="1" applyFont="1" applyFill="1" applyBorder="1" applyAlignment="1" applyProtection="1">
      <alignment vertical="top" wrapText="1"/>
    </xf>
    <xf numFmtId="49" fontId="101" fillId="0" borderId="5" xfId="0" applyNumberFormat="1" applyFont="1" applyFill="1" applyBorder="1" applyAlignment="1" applyProtection="1">
      <alignment vertical="top" wrapText="1"/>
    </xf>
    <xf numFmtId="0" fontId="101" fillId="0" borderId="21" xfId="0" applyFont="1" applyBorder="1" applyAlignment="1" applyProtection="1">
      <alignment vertical="top" wrapText="1"/>
    </xf>
    <xf numFmtId="0" fontId="103" fillId="0" borderId="7" xfId="0" applyFont="1" applyBorder="1" applyAlignment="1" applyProtection="1">
      <alignment vertical="top" wrapText="1"/>
    </xf>
    <xf numFmtId="0" fontId="144" fillId="0" borderId="2" xfId="0" applyFont="1" applyBorder="1" applyAlignment="1" applyProtection="1">
      <alignment vertical="top" wrapText="1"/>
    </xf>
    <xf numFmtId="49" fontId="103" fillId="0" borderId="2" xfId="0" applyNumberFormat="1" applyFont="1" applyBorder="1" applyAlignment="1" applyProtection="1">
      <alignment vertical="top" wrapText="1"/>
    </xf>
    <xf numFmtId="49" fontId="101" fillId="0" borderId="4" xfId="0" applyNumberFormat="1" applyFont="1" applyBorder="1" applyAlignment="1" applyProtection="1">
      <alignment vertical="top" wrapText="1"/>
    </xf>
    <xf numFmtId="49" fontId="101" fillId="0" borderId="4" xfId="0" applyNumberFormat="1" applyFont="1" applyFill="1" applyBorder="1" applyAlignment="1">
      <alignment vertical="top" wrapText="1"/>
    </xf>
    <xf numFmtId="49" fontId="101" fillId="0" borderId="4" xfId="0" applyNumberFormat="1" applyFont="1" applyBorder="1" applyAlignment="1">
      <alignment vertical="top" wrapText="1"/>
    </xf>
    <xf numFmtId="49" fontId="101" fillId="0" borderId="2" xfId="0" applyNumberFormat="1" applyFont="1" applyBorder="1" applyAlignment="1">
      <alignment vertical="top" wrapText="1"/>
    </xf>
    <xf numFmtId="0" fontId="101" fillId="0" borderId="2" xfId="0" applyFont="1" applyBorder="1" applyAlignment="1">
      <alignment vertical="top" wrapText="1"/>
    </xf>
    <xf numFmtId="49" fontId="101" fillId="0" borderId="2" xfId="0" applyNumberFormat="1" applyFont="1" applyFill="1" applyBorder="1" applyAlignment="1">
      <alignment vertical="top" wrapText="1"/>
    </xf>
    <xf numFmtId="0" fontId="101" fillId="0" borderId="2" xfId="0" applyFont="1" applyFill="1" applyBorder="1" applyAlignment="1">
      <alignment vertical="top" wrapText="1"/>
    </xf>
    <xf numFmtId="0" fontId="101" fillId="0" borderId="4" xfId="0" applyFont="1" applyFill="1" applyBorder="1" applyAlignment="1">
      <alignment vertical="top" wrapText="1"/>
    </xf>
    <xf numFmtId="0" fontId="101" fillId="0" borderId="4" xfId="0" applyFont="1" applyBorder="1" applyAlignment="1">
      <alignment vertical="top" wrapText="1"/>
    </xf>
    <xf numFmtId="0" fontId="145" fillId="0" borderId="21" xfId="0" applyFont="1" applyBorder="1" applyAlignment="1" applyProtection="1">
      <alignment vertical="top" wrapText="1"/>
    </xf>
    <xf numFmtId="0" fontId="110" fillId="0" borderId="7" xfId="0" applyFont="1" applyBorder="1" applyAlignment="1" applyProtection="1">
      <alignment vertical="top" wrapText="1"/>
    </xf>
    <xf numFmtId="0" fontId="101" fillId="0" borderId="13" xfId="0" applyFont="1" applyBorder="1" applyAlignment="1" applyProtection="1">
      <alignment vertical="top" wrapText="1"/>
    </xf>
    <xf numFmtId="49" fontId="101" fillId="0" borderId="2" xfId="0" applyNumberFormat="1" applyFont="1" applyBorder="1" applyAlignment="1" applyProtection="1">
      <alignment vertical="top" wrapText="1"/>
    </xf>
    <xf numFmtId="0" fontId="103" fillId="0" borderId="56" xfId="0" applyFont="1" applyBorder="1" applyAlignment="1" applyProtection="1">
      <alignment vertical="top" wrapText="1"/>
    </xf>
    <xf numFmtId="0" fontId="142" fillId="0" borderId="2" xfId="0" applyFont="1" applyBorder="1" applyAlignment="1" applyProtection="1">
      <alignment vertical="top" wrapText="1"/>
    </xf>
    <xf numFmtId="49" fontId="101" fillId="0" borderId="4" xfId="1" applyNumberFormat="1" applyFont="1" applyBorder="1" applyAlignment="1">
      <alignment vertical="top" wrapText="1"/>
    </xf>
    <xf numFmtId="49" fontId="101" fillId="0" borderId="30" xfId="0" applyNumberFormat="1" applyFont="1" applyBorder="1" applyAlignment="1" applyProtection="1">
      <alignment vertical="top" wrapText="1"/>
    </xf>
    <xf numFmtId="49" fontId="145" fillId="0" borderId="32" xfId="0" applyNumberFormat="1" applyFont="1" applyBorder="1" applyAlignment="1" applyProtection="1">
      <alignment vertical="top" wrapText="1"/>
    </xf>
    <xf numFmtId="49" fontId="101" fillId="0" borderId="28" xfId="0" applyNumberFormat="1" applyFont="1" applyFill="1" applyBorder="1" applyAlignment="1">
      <alignment vertical="top" wrapText="1"/>
    </xf>
    <xf numFmtId="49" fontId="101" fillId="0" borderId="23" xfId="0" applyNumberFormat="1" applyFont="1" applyFill="1" applyBorder="1" applyAlignment="1">
      <alignment vertical="top" wrapText="1"/>
    </xf>
    <xf numFmtId="49" fontId="101" fillId="0" borderId="28" xfId="0" applyNumberFormat="1" applyFont="1" applyBorder="1" applyAlignment="1">
      <alignment vertical="top" wrapText="1"/>
    </xf>
    <xf numFmtId="49" fontId="101" fillId="0" borderId="22" xfId="0" applyNumberFormat="1" applyFont="1" applyBorder="1" applyAlignment="1">
      <alignment vertical="top" wrapText="1"/>
    </xf>
    <xf numFmtId="49" fontId="101" fillId="0" borderId="28" xfId="1" applyNumberFormat="1" applyFont="1" applyBorder="1" applyAlignment="1">
      <alignment vertical="top" wrapText="1"/>
    </xf>
    <xf numFmtId="0" fontId="101" fillId="0" borderId="30" xfId="0" applyFont="1" applyBorder="1" applyAlignment="1" applyProtection="1">
      <alignment vertical="top" wrapText="1"/>
    </xf>
    <xf numFmtId="0" fontId="103" fillId="0" borderId="32" xfId="0" applyFont="1" applyBorder="1" applyAlignment="1" applyProtection="1">
      <alignment vertical="top" wrapText="1"/>
    </xf>
    <xf numFmtId="0" fontId="103" fillId="0" borderId="4" xfId="0" applyFont="1" applyFill="1" applyBorder="1" applyAlignment="1" applyProtection="1">
      <alignment vertical="top" wrapText="1"/>
    </xf>
    <xf numFmtId="49" fontId="101" fillId="0" borderId="23" xfId="0" applyNumberFormat="1" applyFont="1" applyFill="1" applyBorder="1" applyAlignment="1" applyProtection="1">
      <alignment vertical="top" wrapText="1"/>
    </xf>
    <xf numFmtId="0" fontId="103" fillId="5" borderId="2" xfId="0" applyFont="1" applyFill="1" applyBorder="1" applyAlignment="1" applyProtection="1">
      <alignment vertical="top" wrapText="1"/>
    </xf>
    <xf numFmtId="0" fontId="101" fillId="0" borderId="21" xfId="0" applyFont="1" applyBorder="1" applyAlignment="1">
      <alignment vertical="top" wrapText="1"/>
    </xf>
    <xf numFmtId="0" fontId="103" fillId="0" borderId="7" xfId="0" applyFont="1" applyBorder="1" applyAlignment="1">
      <alignment vertical="top" wrapText="1"/>
    </xf>
    <xf numFmtId="0" fontId="103" fillId="0" borderId="4" xfId="0" applyFont="1" applyBorder="1" applyAlignment="1">
      <alignment vertical="top" wrapText="1"/>
    </xf>
    <xf numFmtId="0" fontId="103" fillId="5" borderId="151" xfId="0" applyFont="1" applyFill="1" applyBorder="1" applyAlignment="1">
      <alignment vertical="top" wrapText="1"/>
    </xf>
    <xf numFmtId="49" fontId="101" fillId="5" borderId="4" xfId="0" applyNumberFormat="1" applyFont="1" applyFill="1" applyBorder="1" applyAlignment="1">
      <alignment vertical="top" wrapText="1"/>
    </xf>
    <xf numFmtId="0" fontId="145" fillId="0" borderId="7" xfId="0" applyFont="1" applyBorder="1" applyAlignment="1" applyProtection="1">
      <alignment vertical="top" wrapText="1"/>
    </xf>
    <xf numFmtId="0" fontId="106" fillId="0" borderId="24" xfId="0" applyFont="1" applyBorder="1" applyAlignment="1" applyProtection="1">
      <alignment vertical="top" wrapText="1"/>
    </xf>
    <xf numFmtId="0" fontId="101" fillId="0" borderId="0" xfId="0" applyFont="1" applyAlignment="1">
      <alignment vertical="top" wrapText="1"/>
    </xf>
    <xf numFmtId="0" fontId="101" fillId="0" borderId="28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49" fontId="6" fillId="0" borderId="176" xfId="0" applyNumberFormat="1" applyFont="1" applyBorder="1" applyAlignment="1" applyProtection="1">
      <alignment horizontal="left" vertical="center"/>
    </xf>
    <xf numFmtId="49" fontId="6" fillId="0" borderId="176" xfId="0" applyNumberFormat="1" applyFont="1" applyBorder="1" applyAlignment="1" applyProtection="1">
      <alignment vertical="justify"/>
    </xf>
    <xf numFmtId="0" fontId="6" fillId="0" borderId="176" xfId="0" applyFont="1" applyBorder="1" applyProtection="1"/>
    <xf numFmtId="0" fontId="6" fillId="0" borderId="176" xfId="0" applyFont="1" applyBorder="1" applyAlignment="1" applyProtection="1">
      <alignment horizontal="center"/>
    </xf>
    <xf numFmtId="4" fontId="17" fillId="0" borderId="176" xfId="0" applyNumberFormat="1" applyFont="1" applyBorder="1" applyProtection="1"/>
    <xf numFmtId="4" fontId="6" fillId="0" borderId="177" xfId="0" applyNumberFormat="1" applyFont="1" applyBorder="1" applyProtection="1"/>
    <xf numFmtId="0" fontId="4" fillId="0" borderId="8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justify"/>
    </xf>
    <xf numFmtId="0" fontId="4" fillId="0" borderId="5" xfId="0" applyFont="1" applyFill="1" applyBorder="1" applyAlignment="1" applyProtection="1">
      <alignment horizontal="center"/>
    </xf>
    <xf numFmtId="4" fontId="5" fillId="0" borderId="37" xfId="0" applyNumberFormat="1" applyFont="1" applyFill="1" applyBorder="1" applyAlignment="1" applyProtection="1"/>
    <xf numFmtId="0" fontId="101" fillId="0" borderId="23" xfId="0" applyFont="1" applyBorder="1" applyAlignment="1" applyProtection="1">
      <alignment horizontal="center" vertical="center"/>
    </xf>
    <xf numFmtId="49" fontId="103" fillId="0" borderId="55" xfId="0" applyNumberFormat="1" applyFont="1" applyBorder="1" applyAlignment="1" applyProtection="1">
      <alignment horizontal="left" vertical="center"/>
    </xf>
    <xf numFmtId="49" fontId="103" fillId="0" borderId="55" xfId="0" applyNumberFormat="1" applyFont="1" applyBorder="1" applyAlignment="1" applyProtection="1">
      <alignment vertical="top" wrapText="1"/>
    </xf>
    <xf numFmtId="0" fontId="101" fillId="0" borderId="55" xfId="0" applyFont="1" applyFill="1" applyBorder="1" applyProtection="1"/>
    <xf numFmtId="0" fontId="101" fillId="0" borderId="55" xfId="0" applyFont="1" applyBorder="1" applyAlignment="1" applyProtection="1">
      <alignment horizontal="center"/>
    </xf>
    <xf numFmtId="4" fontId="101" fillId="0" borderId="55" xfId="0" applyNumberFormat="1" applyFont="1" applyBorder="1" applyProtection="1"/>
    <xf numFmtId="49" fontId="101" fillId="0" borderId="12" xfId="0" applyNumberFormat="1" applyFont="1" applyFill="1" applyBorder="1" applyAlignment="1" applyProtection="1">
      <alignment horizontal="left"/>
    </xf>
    <xf numFmtId="0" fontId="101" fillId="0" borderId="178" xfId="0" applyNumberFormat="1" applyFont="1" applyBorder="1" applyAlignment="1" applyProtection="1">
      <alignment vertical="top" wrapText="1"/>
    </xf>
    <xf numFmtId="0" fontId="101" fillId="0" borderId="45" xfId="0" applyFont="1" applyBorder="1" applyAlignment="1" applyProtection="1">
      <alignment horizontal="center"/>
    </xf>
    <xf numFmtId="0" fontId="101" fillId="0" borderId="151" xfId="0" applyFont="1" applyBorder="1" applyProtection="1"/>
    <xf numFmtId="0" fontId="101" fillId="0" borderId="151" xfId="0" applyFont="1" applyBorder="1" applyAlignment="1" applyProtection="1">
      <alignment vertical="top" wrapText="1"/>
    </xf>
    <xf numFmtId="0" fontId="101" fillId="0" borderId="151" xfId="0" applyFont="1" applyBorder="1" applyAlignment="1" applyProtection="1">
      <alignment horizontal="center"/>
    </xf>
    <xf numFmtId="4" fontId="142" fillId="0" borderId="151" xfId="0" applyNumberFormat="1" applyFont="1" applyBorder="1" applyProtection="1"/>
    <xf numFmtId="4" fontId="101" fillId="0" borderId="154" xfId="0" applyNumberFormat="1" applyFont="1" applyBorder="1" applyProtection="1"/>
    <xf numFmtId="0" fontId="103" fillId="0" borderId="6" xfId="0" applyFont="1" applyFill="1" applyBorder="1" applyAlignment="1" applyProtection="1">
      <alignment horizontal="center"/>
    </xf>
    <xf numFmtId="0" fontId="103" fillId="0" borderId="7" xfId="0" applyFont="1" applyFill="1" applyBorder="1" applyAlignment="1" applyProtection="1">
      <alignment horizontal="left"/>
    </xf>
    <xf numFmtId="0" fontId="103" fillId="0" borderId="7" xfId="0" applyFont="1" applyFill="1" applyBorder="1" applyAlignment="1" applyProtection="1">
      <alignment vertical="top" wrapText="1"/>
    </xf>
    <xf numFmtId="0" fontId="101" fillId="0" borderId="7" xfId="0" applyFont="1" applyFill="1" applyBorder="1" applyAlignment="1" applyProtection="1"/>
    <xf numFmtId="0" fontId="103" fillId="0" borderId="7" xfId="0" applyFont="1" applyFill="1" applyBorder="1" applyAlignment="1" applyProtection="1">
      <alignment horizontal="center"/>
    </xf>
    <xf numFmtId="4" fontId="101" fillId="0" borderId="36" xfId="0" applyNumberFormat="1" applyFont="1" applyFill="1" applyBorder="1" applyAlignment="1" applyProtection="1"/>
    <xf numFmtId="0" fontId="101" fillId="0" borderId="8" xfId="0" applyFont="1" applyBorder="1" applyAlignment="1" applyProtection="1">
      <alignment horizontal="center" vertical="center"/>
    </xf>
    <xf numFmtId="49" fontId="103" fillId="0" borderId="5" xfId="0" applyNumberFormat="1" applyFont="1" applyBorder="1" applyAlignment="1" applyProtection="1">
      <alignment horizontal="left" vertical="center"/>
    </xf>
    <xf numFmtId="49" fontId="103" fillId="0" borderId="5" xfId="0" applyNumberFormat="1" applyFont="1" applyBorder="1" applyAlignment="1" applyProtection="1">
      <alignment vertical="top" wrapText="1"/>
    </xf>
    <xf numFmtId="0" fontId="101" fillId="0" borderId="5" xfId="0" applyFont="1" applyFill="1" applyBorder="1" applyProtection="1"/>
    <xf numFmtId="0" fontId="101" fillId="0" borderId="5" xfId="0" applyFont="1" applyBorder="1" applyAlignment="1" applyProtection="1">
      <alignment horizontal="center"/>
    </xf>
    <xf numFmtId="4" fontId="142" fillId="0" borderId="5" xfId="0" applyNumberFormat="1" applyFont="1" applyBorder="1" applyProtection="1"/>
    <xf numFmtId="4" fontId="101" fillId="0" borderId="37" xfId="0" applyNumberFormat="1" applyFont="1" applyBorder="1" applyProtection="1"/>
    <xf numFmtId="0" fontId="101" fillId="0" borderId="179" xfId="0" applyFont="1" applyBorder="1" applyAlignment="1" applyProtection="1">
      <alignment horizontal="center" vertical="center"/>
    </xf>
    <xf numFmtId="49" fontId="101" fillId="0" borderId="180" xfId="0" applyNumberFormat="1" applyFont="1" applyBorder="1" applyAlignment="1" applyProtection="1">
      <alignment horizontal="left" vertical="center"/>
    </xf>
    <xf numFmtId="49" fontId="101" fillId="0" borderId="180" xfId="0" applyNumberFormat="1" applyFont="1" applyBorder="1" applyAlignment="1" applyProtection="1">
      <alignment vertical="top" wrapText="1"/>
    </xf>
    <xf numFmtId="0" fontId="101" fillId="0" borderId="180" xfId="0" applyFont="1" applyBorder="1" applyProtection="1"/>
    <xf numFmtId="0" fontId="101" fillId="0" borderId="180" xfId="0" applyFont="1" applyBorder="1" applyAlignment="1" applyProtection="1">
      <alignment horizontal="center"/>
    </xf>
    <xf numFmtId="4" fontId="101" fillId="0" borderId="180" xfId="0" applyNumberFormat="1" applyFont="1" applyBorder="1" applyProtection="1"/>
    <xf numFmtId="4" fontId="101" fillId="0" borderId="181" xfId="0" applyNumberFormat="1" applyFont="1" applyFill="1" applyBorder="1" applyAlignment="1" applyProtection="1"/>
    <xf numFmtId="0" fontId="103" fillId="0" borderId="8" xfId="0" applyFont="1" applyBorder="1" applyAlignment="1" applyProtection="1">
      <alignment horizontal="center" vertical="center"/>
    </xf>
    <xf numFmtId="49" fontId="103" fillId="0" borderId="176" xfId="0" applyNumberFormat="1" applyFont="1" applyBorder="1" applyAlignment="1" applyProtection="1">
      <alignment horizontal="left" vertical="center"/>
    </xf>
    <xf numFmtId="49" fontId="103" fillId="0" borderId="176" xfId="0" applyNumberFormat="1" applyFont="1" applyBorder="1" applyAlignment="1" applyProtection="1">
      <alignment vertical="top" wrapText="1"/>
    </xf>
    <xf numFmtId="0" fontId="103" fillId="0" borderId="176" xfId="0" applyFont="1" applyBorder="1" applyProtection="1"/>
    <xf numFmtId="0" fontId="103" fillId="0" borderId="176" xfId="0" applyFont="1" applyBorder="1" applyAlignment="1" applyProtection="1">
      <alignment horizontal="center"/>
    </xf>
    <xf numFmtId="4" fontId="101" fillId="0" borderId="176" xfId="0" applyNumberFormat="1" applyFont="1" applyBorder="1" applyProtection="1"/>
    <xf numFmtId="4" fontId="103" fillId="0" borderId="177" xfId="0" applyNumberFormat="1" applyFont="1" applyBorder="1" applyProtection="1"/>
    <xf numFmtId="0" fontId="71" fillId="0" borderId="0" xfId="0" applyFont="1" applyFill="1" applyBorder="1" applyProtection="1"/>
    <xf numFmtId="0" fontId="89" fillId="0" borderId="0" xfId="0" applyFont="1" applyFill="1" applyBorder="1" applyProtection="1"/>
    <xf numFmtId="0" fontId="3" fillId="0" borderId="0" xfId="0" applyFont="1" applyFill="1" applyAlignment="1" applyProtection="1">
      <alignment wrapText="1"/>
    </xf>
    <xf numFmtId="49" fontId="101" fillId="12" borderId="2" xfId="0" applyNumberFormat="1" applyFont="1" applyFill="1" applyBorder="1" applyAlignment="1">
      <alignment vertical="top" wrapText="1"/>
    </xf>
    <xf numFmtId="49" fontId="101" fillId="12" borderId="4" xfId="0" applyNumberFormat="1" applyFont="1" applyFill="1" applyBorder="1" applyAlignment="1">
      <alignment vertical="top" wrapText="1"/>
    </xf>
    <xf numFmtId="0" fontId="41" fillId="12" borderId="106" xfId="0" applyFont="1" applyFill="1" applyBorder="1" applyAlignment="1">
      <alignment horizontal="left" vertical="center" wrapText="1"/>
    </xf>
    <xf numFmtId="0" fontId="41" fillId="12" borderId="79" xfId="0" applyFont="1" applyFill="1" applyBorder="1" applyAlignment="1">
      <alignment horizontal="left" vertical="center" wrapText="1"/>
    </xf>
    <xf numFmtId="0" fontId="132" fillId="0" borderId="0" xfId="19" applyFont="1" applyAlignment="1">
      <alignment horizontal="center"/>
    </xf>
    <xf numFmtId="0" fontId="33" fillId="0" borderId="0" xfId="19" applyFont="1" applyAlignment="1">
      <alignment horizontal="center"/>
    </xf>
    <xf numFmtId="0" fontId="133" fillId="0" borderId="0" xfId="14" applyFont="1" applyAlignment="1">
      <alignment horizontal="center" vertical="center" wrapText="1"/>
    </xf>
    <xf numFmtId="0" fontId="130" fillId="0" borderId="0" xfId="14" applyFont="1" applyAlignment="1">
      <alignment horizontal="center" vertical="center" wrapText="1"/>
    </xf>
    <xf numFmtId="0" fontId="37" fillId="5" borderId="49" xfId="0" applyFont="1" applyFill="1" applyBorder="1" applyAlignment="1">
      <alignment vertical="center" wrapText="1"/>
    </xf>
    <xf numFmtId="0" fontId="0" fillId="5" borderId="50" xfId="0" applyFill="1" applyBorder="1" applyAlignment="1">
      <alignment vertical="center" wrapText="1"/>
    </xf>
    <xf numFmtId="0" fontId="0" fillId="5" borderId="51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52" xfId="0" applyFill="1" applyBorder="1" applyAlignment="1">
      <alignment vertical="center" wrapText="1"/>
    </xf>
    <xf numFmtId="0" fontId="0" fillId="5" borderId="68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5" borderId="69" xfId="0" applyFill="1" applyBorder="1" applyAlignment="1">
      <alignment vertical="center" wrapText="1"/>
    </xf>
    <xf numFmtId="0" fontId="37" fillId="3" borderId="49" xfId="0" applyFont="1" applyFill="1" applyBorder="1" applyAlignment="1">
      <alignment vertical="center" wrapText="1"/>
    </xf>
    <xf numFmtId="0" fontId="0" fillId="3" borderId="50" xfId="0" applyFill="1" applyBorder="1" applyAlignment="1">
      <alignment vertical="center" wrapText="1"/>
    </xf>
    <xf numFmtId="0" fontId="0" fillId="3" borderId="51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68" xfId="0" applyFill="1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0" fontId="0" fillId="3" borderId="69" xfId="0" applyFill="1" applyBorder="1" applyAlignment="1">
      <alignment vertical="center" wrapText="1"/>
    </xf>
    <xf numFmtId="0" fontId="147" fillId="5" borderId="49" xfId="0" applyFont="1" applyFill="1" applyBorder="1" applyAlignment="1" applyProtection="1">
      <alignment vertical="center" wrapText="1"/>
    </xf>
    <xf numFmtId="0" fontId="101" fillId="5" borderId="50" xfId="0" applyFont="1" applyFill="1" applyBorder="1" applyAlignment="1" applyProtection="1">
      <alignment vertical="center" wrapText="1"/>
    </xf>
    <xf numFmtId="0" fontId="101" fillId="5" borderId="51" xfId="0" applyFont="1" applyFill="1" applyBorder="1" applyAlignment="1" applyProtection="1">
      <alignment vertical="center" wrapText="1"/>
    </xf>
    <xf numFmtId="0" fontId="101" fillId="5" borderId="16" xfId="0" applyFont="1" applyFill="1" applyBorder="1" applyAlignment="1" applyProtection="1">
      <alignment vertical="center" wrapText="1"/>
    </xf>
    <xf numFmtId="0" fontId="101" fillId="5" borderId="0" xfId="0" applyFont="1" applyFill="1" applyBorder="1" applyAlignment="1" applyProtection="1">
      <alignment vertical="center" wrapText="1"/>
    </xf>
    <xf numFmtId="0" fontId="101" fillId="5" borderId="52" xfId="0" applyFont="1" applyFill="1" applyBorder="1" applyAlignment="1" applyProtection="1">
      <alignment vertical="center" wrapText="1"/>
    </xf>
    <xf numFmtId="0" fontId="101" fillId="5" borderId="68" xfId="0" applyFont="1" applyFill="1" applyBorder="1" applyAlignment="1" applyProtection="1">
      <alignment vertical="center" wrapText="1"/>
    </xf>
    <xf numFmtId="0" fontId="101" fillId="5" borderId="43" xfId="0" applyFont="1" applyFill="1" applyBorder="1" applyAlignment="1" applyProtection="1">
      <alignment vertical="center" wrapText="1"/>
    </xf>
    <xf numFmtId="0" fontId="101" fillId="5" borderId="69" xfId="0" applyFont="1" applyFill="1" applyBorder="1" applyAlignment="1" applyProtection="1">
      <alignment vertical="center" wrapText="1"/>
    </xf>
    <xf numFmtId="0" fontId="147" fillId="3" borderId="49" xfId="0" applyFont="1" applyFill="1" applyBorder="1" applyAlignment="1" applyProtection="1">
      <alignment vertical="center" wrapText="1"/>
    </xf>
    <xf numFmtId="0" fontId="101" fillId="3" borderId="50" xfId="0" applyFont="1" applyFill="1" applyBorder="1" applyAlignment="1" applyProtection="1">
      <alignment vertical="center" wrapText="1"/>
    </xf>
    <xf numFmtId="0" fontId="101" fillId="3" borderId="51" xfId="0" applyFont="1" applyFill="1" applyBorder="1" applyAlignment="1" applyProtection="1">
      <alignment vertical="center" wrapText="1"/>
    </xf>
    <xf numFmtId="0" fontId="101" fillId="3" borderId="16" xfId="0" applyFont="1" applyFill="1" applyBorder="1" applyAlignment="1" applyProtection="1">
      <alignment vertical="center" wrapText="1"/>
    </xf>
    <xf numFmtId="0" fontId="101" fillId="3" borderId="0" xfId="0" applyFont="1" applyFill="1" applyBorder="1" applyAlignment="1" applyProtection="1">
      <alignment vertical="center" wrapText="1"/>
    </xf>
    <xf numFmtId="0" fontId="101" fillId="3" borderId="52" xfId="0" applyFont="1" applyFill="1" applyBorder="1" applyAlignment="1" applyProtection="1">
      <alignment vertical="center" wrapText="1"/>
    </xf>
    <xf numFmtId="0" fontId="101" fillId="3" borderId="68" xfId="0" applyFont="1" applyFill="1" applyBorder="1" applyAlignment="1" applyProtection="1">
      <alignment vertical="center" wrapText="1"/>
    </xf>
    <xf numFmtId="0" fontId="101" fillId="3" borderId="43" xfId="0" applyFont="1" applyFill="1" applyBorder="1" applyAlignment="1" applyProtection="1">
      <alignment vertical="center" wrapText="1"/>
    </xf>
    <xf numFmtId="0" fontId="101" fillId="3" borderId="69" xfId="0" applyFont="1" applyFill="1" applyBorder="1" applyAlignment="1" applyProtection="1">
      <alignment vertical="center" wrapText="1"/>
    </xf>
    <xf numFmtId="0" fontId="146" fillId="5" borderId="151" xfId="0" applyFont="1" applyFill="1" applyBorder="1" applyAlignment="1" applyProtection="1"/>
    <xf numFmtId="0" fontId="0" fillId="0" borderId="4" xfId="0" applyBorder="1" applyAlignment="1"/>
    <xf numFmtId="0" fontId="3" fillId="3" borderId="50" xfId="0" applyFont="1" applyFill="1" applyBorder="1" applyAlignment="1">
      <alignment vertical="center" wrapText="1"/>
    </xf>
    <xf numFmtId="0" fontId="3" fillId="3" borderId="51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 wrapText="1"/>
    </xf>
    <xf numFmtId="0" fontId="3" fillId="3" borderId="68" xfId="0" applyFont="1" applyFill="1" applyBorder="1" applyAlignment="1">
      <alignment vertical="center" wrapText="1"/>
    </xf>
    <xf numFmtId="0" fontId="3" fillId="3" borderId="43" xfId="0" applyFont="1" applyFill="1" applyBorder="1" applyAlignment="1">
      <alignment vertical="center" wrapText="1"/>
    </xf>
    <xf numFmtId="0" fontId="3" fillId="3" borderId="69" xfId="0" applyFont="1" applyFill="1" applyBorder="1" applyAlignment="1">
      <alignment vertical="center" wrapText="1"/>
    </xf>
    <xf numFmtId="0" fontId="41" fillId="3" borderId="45" xfId="0" applyFont="1" applyFill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7" fillId="3" borderId="49" xfId="0" applyFont="1" applyFill="1" applyBorder="1" applyAlignment="1" applyProtection="1">
      <alignment vertical="center" wrapText="1"/>
    </xf>
    <xf numFmtId="0" fontId="0" fillId="3" borderId="50" xfId="0" applyFill="1" applyBorder="1" applyAlignment="1" applyProtection="1">
      <alignment vertical="center" wrapText="1"/>
    </xf>
    <xf numFmtId="0" fontId="0" fillId="3" borderId="51" xfId="0" applyFill="1" applyBorder="1" applyAlignment="1" applyProtection="1">
      <alignment vertical="center" wrapText="1"/>
    </xf>
    <xf numFmtId="0" fontId="0" fillId="3" borderId="16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52" xfId="0" applyFill="1" applyBorder="1" applyAlignment="1" applyProtection="1">
      <alignment vertical="center" wrapText="1"/>
    </xf>
    <xf numFmtId="0" fontId="0" fillId="3" borderId="68" xfId="0" applyFill="1" applyBorder="1" applyAlignment="1" applyProtection="1">
      <alignment vertical="center" wrapText="1"/>
    </xf>
    <xf numFmtId="0" fontId="0" fillId="3" borderId="43" xfId="0" applyFill="1" applyBorder="1" applyAlignment="1" applyProtection="1">
      <alignment vertical="center" wrapText="1"/>
    </xf>
    <xf numFmtId="0" fontId="0" fillId="3" borderId="69" xfId="0" applyFill="1" applyBorder="1" applyAlignment="1" applyProtection="1">
      <alignment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37" fillId="5" borderId="49" xfId="0" applyFont="1" applyFill="1" applyBorder="1" applyAlignment="1" applyProtection="1">
      <alignment vertical="center" wrapText="1"/>
    </xf>
    <xf numFmtId="0" fontId="0" fillId="5" borderId="50" xfId="0" applyFill="1" applyBorder="1" applyAlignment="1" applyProtection="1">
      <alignment vertical="center" wrapText="1"/>
    </xf>
    <xf numFmtId="0" fontId="0" fillId="5" borderId="51" xfId="0" applyFill="1" applyBorder="1" applyAlignment="1" applyProtection="1">
      <alignment vertical="center" wrapText="1"/>
    </xf>
    <xf numFmtId="0" fontId="0" fillId="5" borderId="16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52" xfId="0" applyFill="1" applyBorder="1" applyAlignment="1" applyProtection="1">
      <alignment vertical="center" wrapText="1"/>
    </xf>
    <xf numFmtId="0" fontId="0" fillId="5" borderId="68" xfId="0" applyFill="1" applyBorder="1" applyAlignment="1" applyProtection="1">
      <alignment vertical="center" wrapText="1"/>
    </xf>
    <xf numFmtId="0" fontId="0" fillId="5" borderId="43" xfId="0" applyFill="1" applyBorder="1" applyAlignment="1" applyProtection="1">
      <alignment vertical="center" wrapText="1"/>
    </xf>
    <xf numFmtId="0" fontId="0" fillId="5" borderId="69" xfId="0" applyFill="1" applyBorder="1" applyAlignment="1" applyProtection="1">
      <alignment vertical="center" wrapText="1"/>
    </xf>
    <xf numFmtId="0" fontId="44" fillId="0" borderId="0" xfId="0" applyFont="1" applyAlignment="1">
      <alignment horizontal="left" vertical="center" wrapText="1"/>
    </xf>
    <xf numFmtId="0" fontId="68" fillId="0" borderId="24" xfId="0" applyFont="1" applyBorder="1" applyAlignment="1" applyProtection="1">
      <alignment horizontal="justify"/>
    </xf>
    <xf numFmtId="0" fontId="0" fillId="0" borderId="25" xfId="0" applyBorder="1" applyAlignment="1"/>
    <xf numFmtId="0" fontId="44" fillId="0" borderId="0" xfId="0" applyFont="1" applyAlignment="1" applyProtection="1">
      <alignment vertical="top" wrapText="1"/>
    </xf>
    <xf numFmtId="0" fontId="0" fillId="0" borderId="0" xfId="0" applyAlignment="1"/>
    <xf numFmtId="0" fontId="58" fillId="0" borderId="9" xfId="0" applyFont="1" applyBorder="1" applyAlignment="1">
      <alignment horizontal="left"/>
    </xf>
    <xf numFmtId="0" fontId="37" fillId="5" borderId="50" xfId="0" applyFont="1" applyFill="1" applyBorder="1" applyAlignment="1" applyProtection="1">
      <alignment vertical="center" wrapText="1"/>
    </xf>
    <xf numFmtId="0" fontId="37" fillId="5" borderId="51" xfId="0" applyFont="1" applyFill="1" applyBorder="1" applyAlignment="1" applyProtection="1">
      <alignment vertical="center" wrapText="1"/>
    </xf>
    <xf numFmtId="0" fontId="37" fillId="5" borderId="16" xfId="0" applyFont="1" applyFill="1" applyBorder="1" applyAlignment="1" applyProtection="1">
      <alignment vertical="center" wrapText="1"/>
    </xf>
    <xf numFmtId="0" fontId="37" fillId="5" borderId="0" xfId="0" applyFont="1" applyFill="1" applyBorder="1" applyAlignment="1" applyProtection="1">
      <alignment vertical="center" wrapText="1"/>
    </xf>
    <xf numFmtId="0" fontId="37" fillId="5" borderId="52" xfId="0" applyFont="1" applyFill="1" applyBorder="1" applyAlignment="1" applyProtection="1">
      <alignment vertical="center" wrapText="1"/>
    </xf>
    <xf numFmtId="0" fontId="37" fillId="5" borderId="68" xfId="0" applyFont="1" applyFill="1" applyBorder="1" applyAlignment="1" applyProtection="1">
      <alignment vertical="center" wrapText="1"/>
    </xf>
    <xf numFmtId="0" fontId="37" fillId="5" borderId="43" xfId="0" applyFont="1" applyFill="1" applyBorder="1" applyAlignment="1" applyProtection="1">
      <alignment vertical="center" wrapText="1"/>
    </xf>
    <xf numFmtId="0" fontId="37" fillId="5" borderId="69" xfId="0" applyFont="1" applyFill="1" applyBorder="1" applyAlignment="1" applyProtection="1">
      <alignment vertical="center" wrapText="1"/>
    </xf>
    <xf numFmtId="0" fontId="104" fillId="0" borderId="9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21">
    <cellStyle name="Comma 3" xfId="16"/>
    <cellStyle name="Navadno" xfId="0" builtinId="0"/>
    <cellStyle name="Navadno 17" xfId="9"/>
    <cellStyle name="Navadno 18" xfId="10"/>
    <cellStyle name="Navadno 19" xfId="11"/>
    <cellStyle name="Navadno 2" xfId="1"/>
    <cellStyle name="Navadno 2 2" xfId="19"/>
    <cellStyle name="Navadno 2 3" xfId="18"/>
    <cellStyle name="Navadno 25" xfId="6"/>
    <cellStyle name="Navadno 3" xfId="14"/>
    <cellStyle name="Navadno 37" xfId="12"/>
    <cellStyle name="Navadno 4" xfId="8"/>
    <cellStyle name="Navadno 42" xfId="13"/>
    <cellStyle name="Navadno 6" xfId="7"/>
    <cellStyle name="Normal 2" xfId="5"/>
    <cellStyle name="Normal 4" xfId="20"/>
    <cellStyle name="Normal_I-BREZOV" xfId="2"/>
    <cellStyle name="Vejica" xfId="3" builtinId="3"/>
    <cellStyle name="Vejica 2" xfId="4"/>
    <cellStyle name="Vejica 2 2" xfId="15"/>
    <cellStyle name="Vejica 3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B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33</xdr:row>
      <xdr:rowOff>0</xdr:rowOff>
    </xdr:from>
    <xdr:to>
      <xdr:col>1</xdr:col>
      <xdr:colOff>2162175</xdr:colOff>
      <xdr:row>33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809875" y="10972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24" name="Text Box 24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25" name="Text Box 25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6" name="Text Box 26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5" name="Text Box 35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6" name="Text Box 36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7" name="Text Box 37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8" name="Text Box 38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49" name="Text Box 49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0" name="Text Box 50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1" name="Text Box 51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2" name="Text Box 52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3" name="Text Box 53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4" name="Text Box 54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5" name="Text Box 55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6" name="Text Box 56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7" name="Text Box 57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8" name="Text Box 58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59" name="Text Box 59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0" name="Text Box 60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1" name="Text Box 61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2" name="Text Box 62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4" name="Text Box 64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5" name="Text Box 65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6" name="Text Box 66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7" name="Text Box 67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4" name="Text Box 74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5" name="Text Box 75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6" name="Text Box 76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7" name="Text Box 77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8" name="Text Box 78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79" name="Text Box 79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0" name="Text Box 80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1" name="Text Box 81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2" name="Text Box 82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3" name="Text Box 83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4" name="Text Box 84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5" name="Text Box 85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6" name="Text Box 86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7" name="Text Box 87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8" name="Text Box 88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89" name="Text Box 89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90" name="Text Box 90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92" name="Text Box 92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93" name="Text Box 93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9525</xdr:rowOff>
    </xdr:to>
    <xdr:sp macro="" textlink="">
      <xdr:nvSpPr>
        <xdr:cNvPr id="94" name="Text Box 94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95" name="Text Box 95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96" name="Text Box 96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97" name="Text Box 97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98" name="Text Box 98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99" name="Text Box 99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0" name="Text Box 100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1" name="Text Box 101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2" name="Text Box 102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3" name="Text Box 103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4" name="Text Box 104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5" name="Text Box 105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6" name="Text Box 106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7" name="Text Box 107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8" name="Text Box 108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09" name="Text Box 109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10" name="Text Box 110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11" name="Text Box 111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12" name="Text Box 112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13" name="Text Box 113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14" name="Text Box 114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15" name="Text Box 115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16" name="Text Box 116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17" name="Text Box 117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33</xdr:row>
      <xdr:rowOff>0</xdr:rowOff>
    </xdr:from>
    <xdr:to>
      <xdr:col>1</xdr:col>
      <xdr:colOff>2162175</xdr:colOff>
      <xdr:row>33</xdr:row>
      <xdr:rowOff>161925</xdr:rowOff>
    </xdr:to>
    <xdr:sp macro="" textlink="">
      <xdr:nvSpPr>
        <xdr:cNvPr id="118" name="Text Box 118">
          <a:extLst>
            <a:ext uri="{FF2B5EF4-FFF2-40B4-BE49-F238E27FC236}">
              <a16:creationId xmlns:a16="http://schemas.microsoft.com/office/drawing/2014/main" xmlns="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2809875" y="10972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61</xdr:row>
      <xdr:rowOff>0</xdr:rowOff>
    </xdr:from>
    <xdr:to>
      <xdr:col>1</xdr:col>
      <xdr:colOff>2162175</xdr:colOff>
      <xdr:row>61</xdr:row>
      <xdr:rowOff>161925</xdr:rowOff>
    </xdr:to>
    <xdr:sp macro="" textlink="">
      <xdr:nvSpPr>
        <xdr:cNvPr id="119" name="Text Box 119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2809875" y="21431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61</xdr:row>
      <xdr:rowOff>0</xdr:rowOff>
    </xdr:from>
    <xdr:to>
      <xdr:col>1</xdr:col>
      <xdr:colOff>2162175</xdr:colOff>
      <xdr:row>61</xdr:row>
      <xdr:rowOff>161925</xdr:rowOff>
    </xdr:to>
    <xdr:sp macro="" textlink="">
      <xdr:nvSpPr>
        <xdr:cNvPr id="120" name="Text Box 120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2809875" y="21431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21" name="Text Box 123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22" name="Text Box 124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23" name="Text Box 125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24" name="Text Box 126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25" name="Text Box 127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26" name="Text Box 128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27" name="Text Box 129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128" name="Text Box 130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29" name="Text Box 95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0" name="Text Box 96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1" name="Text Box 97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2" name="Text Box 98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3" name="Text Box 99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4" name="Text Box 100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5" name="Text Box 101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6" name="Text Box 102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7" name="Text Box 103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8" name="Text Box 104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39" name="Text Box 105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0" name="Text Box 106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1" name="Text Box 107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2" name="Text Box 108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3" name="Text Box 109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4" name="Text Box 110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5" name="Text Box 111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6" name="Text Box 112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7" name="Text Box 113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8" name="Text Box 114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49" name="Text Box 115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50" name="Text Box 116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51" name="Text Box 117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76</xdr:row>
      <xdr:rowOff>0</xdr:rowOff>
    </xdr:from>
    <xdr:to>
      <xdr:col>1</xdr:col>
      <xdr:colOff>2247900</xdr:colOff>
      <xdr:row>76</xdr:row>
      <xdr:rowOff>200025</xdr:rowOff>
    </xdr:to>
    <xdr:sp macro="" textlink="">
      <xdr:nvSpPr>
        <xdr:cNvPr id="152" name="Text Box 119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2809875" y="281082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76</xdr:row>
      <xdr:rowOff>0</xdr:rowOff>
    </xdr:from>
    <xdr:to>
      <xdr:col>1</xdr:col>
      <xdr:colOff>2247900</xdr:colOff>
      <xdr:row>76</xdr:row>
      <xdr:rowOff>200025</xdr:rowOff>
    </xdr:to>
    <xdr:sp macro="" textlink="">
      <xdr:nvSpPr>
        <xdr:cNvPr id="153" name="Text Box 120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2809875" y="281082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54" name="Text Box 12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55" name="Text Box 12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56" name="Text Box 12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57" name="Text Box 12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58" name="Text Box 12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59" name="Text Box 12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60" name="Text Box 12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161" name="Text Box 13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50</xdr:row>
      <xdr:rowOff>0</xdr:rowOff>
    </xdr:from>
    <xdr:to>
      <xdr:col>1</xdr:col>
      <xdr:colOff>2247900</xdr:colOff>
      <xdr:row>50</xdr:row>
      <xdr:rowOff>200025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28098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63" name="Text Box 95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64" name="Text Box 96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65" name="Text Box 97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66" name="Text Box 98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67" name="Text Box 99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68" name="Text Box 100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69" name="Text Box 101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0" name="Text Box 102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1" name="Text Box 103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2" name="Text Box 104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3" name="Text Box 105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4" name="Text Box 106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5" name="Text Box 107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6" name="Text Box 108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7" name="Text Box 109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8" name="Text Box 110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79" name="Text Box 111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80" name="Text Box 112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81" name="Text Box 113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82" name="Text Box 114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83" name="Text Box 115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84" name="Text Box 116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85" name="Text Box 117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50</xdr:row>
      <xdr:rowOff>0</xdr:rowOff>
    </xdr:from>
    <xdr:to>
      <xdr:col>1</xdr:col>
      <xdr:colOff>2247900</xdr:colOff>
      <xdr:row>50</xdr:row>
      <xdr:rowOff>200025</xdr:rowOff>
    </xdr:to>
    <xdr:sp macro="" textlink="">
      <xdr:nvSpPr>
        <xdr:cNvPr id="186" name="Text Box 118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28098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209550</xdr:rowOff>
    </xdr:to>
    <xdr:sp macro="" textlink="">
      <xdr:nvSpPr>
        <xdr:cNvPr id="187" name="Text Box 119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78</xdr:row>
      <xdr:rowOff>0</xdr:rowOff>
    </xdr:from>
    <xdr:to>
      <xdr:col>1</xdr:col>
      <xdr:colOff>2247900</xdr:colOff>
      <xdr:row>78</xdr:row>
      <xdr:rowOff>209550</xdr:rowOff>
    </xdr:to>
    <xdr:sp macro="" textlink="">
      <xdr:nvSpPr>
        <xdr:cNvPr id="188" name="Text Box 120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89" name="Text Box 123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90" name="Text Box 124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91" name="Text Box 125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92" name="Text Box 126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93" name="Text Box 127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94" name="Text Box 128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95" name="Text Box 129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79</xdr:row>
      <xdr:rowOff>0</xdr:rowOff>
    </xdr:from>
    <xdr:to>
      <xdr:col>1</xdr:col>
      <xdr:colOff>2247900</xdr:colOff>
      <xdr:row>79</xdr:row>
      <xdr:rowOff>619125</xdr:rowOff>
    </xdr:to>
    <xdr:sp macro="" textlink="">
      <xdr:nvSpPr>
        <xdr:cNvPr id="196" name="Text Box 130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28098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2162175</xdr:colOff>
      <xdr:row>33</xdr:row>
      <xdr:rowOff>0</xdr:rowOff>
    </xdr:from>
    <xdr:to>
      <xdr:col>1</xdr:col>
      <xdr:colOff>2162175</xdr:colOff>
      <xdr:row>33</xdr:row>
      <xdr:rowOff>161925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2809875" y="10972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5" name="Text Box 10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6" name="Text Box 11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7" name="Text Box 12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8" name="Text Box 13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1" name="Text Box 16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2" name="Text Box 17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3" name="Text Box 18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4" name="Text Box 19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5" name="Text Box 20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6" name="Text Box 2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7" name="Text Box 22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8" name="Text Box 23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19" name="Text Box 24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20" name="Text Box 25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1" name="Text Box 26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2" name="Text Box 27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3" name="Text Box 28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4" name="Text Box 29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5" name="Text Box 30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6" name="Text Box 31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7" name="Text Box 32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8" name="Text Box 33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29" name="Text Box 34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0" name="Text Box 35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1" name="Text Box 36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2" name="Text Box 37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5" name="Text Box 40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6" name="Text Box 41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7" name="Text Box 42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8" name="Text Box 43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39" name="Text Box 44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0" name="Text Box 45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1" name="Text Box 46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2" name="Text Box 47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43" name="Text Box 48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4" name="Text Box 49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5" name="Text Box 50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6" name="Text Box 51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7" name="Text Box 52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8" name="Text Box 53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49" name="Text Box 54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0" name="Text Box 55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1" name="Text Box 56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2" name="Text Box 57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3" name="Text Box 58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4" name="Text Box 59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5" name="Text Box 60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6" name="Text Box 61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7" name="Text Box 62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8" name="Text Box 63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59" name="Text Box 64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0" name="Text Box 65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1" name="Text Box 66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2" name="Text Box 67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3" name="Text Box 68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4" name="Text Box 69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5" name="Text Box 70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6" name="Text Box 71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7" name="Text Box 72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8" name="Text Box 73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69" name="Text Box 74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0" name="Text Box 75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1" name="Text Box 76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2" name="Text Box 77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3" name="Text Box 78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4" name="Text Box 79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5" name="Text Box 80">
          <a:extLst>
            <a:ext uri="{FF2B5EF4-FFF2-40B4-BE49-F238E27FC236}">
              <a16:creationId xmlns:a16="http://schemas.microsoft.com/office/drawing/2014/main" xmlns="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6" name="Text Box 81">
          <a:extLst>
            <a:ext uri="{FF2B5EF4-FFF2-40B4-BE49-F238E27FC236}">
              <a16:creationId xmlns:a16="http://schemas.microsoft.com/office/drawing/2014/main" xmlns="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7" name="Text Box 82">
          <a:extLst>
            <a:ext uri="{FF2B5EF4-FFF2-40B4-BE49-F238E27FC236}">
              <a16:creationId xmlns:a16="http://schemas.microsoft.com/office/drawing/2014/main" xmlns="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8" name="Text Box 83">
          <a:extLst>
            <a:ext uri="{FF2B5EF4-FFF2-40B4-BE49-F238E27FC236}">
              <a16:creationId xmlns:a16="http://schemas.microsoft.com/office/drawing/2014/main" xmlns="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79" name="Text Box 84">
          <a:extLst>
            <a:ext uri="{FF2B5EF4-FFF2-40B4-BE49-F238E27FC236}">
              <a16:creationId xmlns:a16="http://schemas.microsoft.com/office/drawing/2014/main" xmlns="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80" name="Text Box 85">
          <a:extLst>
            <a:ext uri="{FF2B5EF4-FFF2-40B4-BE49-F238E27FC236}">
              <a16:creationId xmlns:a16="http://schemas.microsoft.com/office/drawing/2014/main" xmlns="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81" name="Text Box 86">
          <a:extLst>
            <a:ext uri="{FF2B5EF4-FFF2-40B4-BE49-F238E27FC236}">
              <a16:creationId xmlns:a16="http://schemas.microsoft.com/office/drawing/2014/main" xmlns="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82" name="Text Box 87">
          <a:extLst>
            <a:ext uri="{FF2B5EF4-FFF2-40B4-BE49-F238E27FC236}">
              <a16:creationId xmlns:a16="http://schemas.microsoft.com/office/drawing/2014/main" xmlns="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83" name="Text Box 88">
          <a:extLst>
            <a:ext uri="{FF2B5EF4-FFF2-40B4-BE49-F238E27FC236}">
              <a16:creationId xmlns:a16="http://schemas.microsoft.com/office/drawing/2014/main" xmlns="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84" name="Text Box 89">
          <a:extLst>
            <a:ext uri="{FF2B5EF4-FFF2-40B4-BE49-F238E27FC236}">
              <a16:creationId xmlns:a16="http://schemas.microsoft.com/office/drawing/2014/main" xmlns="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85" name="Text Box 90">
          <a:extLst>
            <a:ext uri="{FF2B5EF4-FFF2-40B4-BE49-F238E27FC236}">
              <a16:creationId xmlns:a16="http://schemas.microsoft.com/office/drawing/2014/main" xmlns="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86" name="Text Box 91">
          <a:extLst>
            <a:ext uri="{FF2B5EF4-FFF2-40B4-BE49-F238E27FC236}">
              <a16:creationId xmlns:a16="http://schemas.microsoft.com/office/drawing/2014/main" xmlns="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287" name="Text Box 92">
          <a:extLst>
            <a:ext uri="{FF2B5EF4-FFF2-40B4-BE49-F238E27FC236}">
              <a16:creationId xmlns:a16="http://schemas.microsoft.com/office/drawing/2014/main" xmlns="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88" name="Text Box 93">
          <a:extLst>
            <a:ext uri="{FF2B5EF4-FFF2-40B4-BE49-F238E27FC236}">
              <a16:creationId xmlns:a16="http://schemas.microsoft.com/office/drawing/2014/main" xmlns="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69</xdr:row>
      <xdr:rowOff>0</xdr:rowOff>
    </xdr:from>
    <xdr:to>
      <xdr:col>1</xdr:col>
      <xdr:colOff>2162175</xdr:colOff>
      <xdr:row>70</xdr:row>
      <xdr:rowOff>0</xdr:rowOff>
    </xdr:to>
    <xdr:sp macro="" textlink="">
      <xdr:nvSpPr>
        <xdr:cNvPr id="289" name="Text Box 94">
          <a:extLst>
            <a:ext uri="{FF2B5EF4-FFF2-40B4-BE49-F238E27FC236}">
              <a16:creationId xmlns:a16="http://schemas.microsoft.com/office/drawing/2014/main" xmlns="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0" name="Text Box 95">
          <a:extLst>
            <a:ext uri="{FF2B5EF4-FFF2-40B4-BE49-F238E27FC236}">
              <a16:creationId xmlns:a16="http://schemas.microsoft.com/office/drawing/2014/main" xmlns="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1" name="Text Box 96">
          <a:extLst>
            <a:ext uri="{FF2B5EF4-FFF2-40B4-BE49-F238E27FC236}">
              <a16:creationId xmlns:a16="http://schemas.microsoft.com/office/drawing/2014/main" xmlns="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2" name="Text Box 97">
          <a:extLst>
            <a:ext uri="{FF2B5EF4-FFF2-40B4-BE49-F238E27FC236}">
              <a16:creationId xmlns:a16="http://schemas.microsoft.com/office/drawing/2014/main" xmlns="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3" name="Text Box 98">
          <a:extLst>
            <a:ext uri="{FF2B5EF4-FFF2-40B4-BE49-F238E27FC236}">
              <a16:creationId xmlns:a16="http://schemas.microsoft.com/office/drawing/2014/main" xmlns="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4" name="Text Box 99">
          <a:extLst>
            <a:ext uri="{FF2B5EF4-FFF2-40B4-BE49-F238E27FC236}">
              <a16:creationId xmlns:a16="http://schemas.microsoft.com/office/drawing/2014/main" xmlns="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5" name="Text Box 100">
          <a:extLst>
            <a:ext uri="{FF2B5EF4-FFF2-40B4-BE49-F238E27FC236}">
              <a16:creationId xmlns:a16="http://schemas.microsoft.com/office/drawing/2014/main" xmlns="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6" name="Text Box 101">
          <a:extLst>
            <a:ext uri="{FF2B5EF4-FFF2-40B4-BE49-F238E27FC236}">
              <a16:creationId xmlns:a16="http://schemas.microsoft.com/office/drawing/2014/main" xmlns="" id="{00000000-0008-0000-0700-000028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7" name="Text Box 102">
          <a:extLst>
            <a:ext uri="{FF2B5EF4-FFF2-40B4-BE49-F238E27FC236}">
              <a16:creationId xmlns:a16="http://schemas.microsoft.com/office/drawing/2014/main" xmlns="" id="{00000000-0008-0000-0700-000029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8" name="Text Box 103">
          <a:extLst>
            <a:ext uri="{FF2B5EF4-FFF2-40B4-BE49-F238E27FC236}">
              <a16:creationId xmlns:a16="http://schemas.microsoft.com/office/drawing/2014/main" xmlns="" id="{00000000-0008-0000-0700-00002A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299" name="Text Box 104">
          <a:extLst>
            <a:ext uri="{FF2B5EF4-FFF2-40B4-BE49-F238E27FC236}">
              <a16:creationId xmlns:a16="http://schemas.microsoft.com/office/drawing/2014/main" xmlns="" id="{00000000-0008-0000-0700-00002B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0" name="Text Box 105">
          <a:extLst>
            <a:ext uri="{FF2B5EF4-FFF2-40B4-BE49-F238E27FC236}">
              <a16:creationId xmlns:a16="http://schemas.microsoft.com/office/drawing/2014/main" xmlns="" id="{00000000-0008-0000-0700-00002C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1" name="Text Box 106">
          <a:extLst>
            <a:ext uri="{FF2B5EF4-FFF2-40B4-BE49-F238E27FC236}">
              <a16:creationId xmlns:a16="http://schemas.microsoft.com/office/drawing/2014/main" xmlns="" id="{00000000-0008-0000-0700-00002D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2" name="Text Box 107">
          <a:extLst>
            <a:ext uri="{FF2B5EF4-FFF2-40B4-BE49-F238E27FC236}">
              <a16:creationId xmlns:a16="http://schemas.microsoft.com/office/drawing/2014/main" xmlns="" id="{00000000-0008-0000-0700-00002E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3" name="Text Box 108">
          <a:extLst>
            <a:ext uri="{FF2B5EF4-FFF2-40B4-BE49-F238E27FC236}">
              <a16:creationId xmlns:a16="http://schemas.microsoft.com/office/drawing/2014/main" xmlns="" id="{00000000-0008-0000-0700-00002F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4" name="Text Box 109">
          <a:extLst>
            <a:ext uri="{FF2B5EF4-FFF2-40B4-BE49-F238E27FC236}">
              <a16:creationId xmlns:a16="http://schemas.microsoft.com/office/drawing/2014/main" xmlns="" id="{00000000-0008-0000-0700-000030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5" name="Text Box 110">
          <a:extLst>
            <a:ext uri="{FF2B5EF4-FFF2-40B4-BE49-F238E27FC236}">
              <a16:creationId xmlns:a16="http://schemas.microsoft.com/office/drawing/2014/main" xmlns="" id="{00000000-0008-0000-0700-000031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6" name="Text Box 111">
          <a:extLst>
            <a:ext uri="{FF2B5EF4-FFF2-40B4-BE49-F238E27FC236}">
              <a16:creationId xmlns:a16="http://schemas.microsoft.com/office/drawing/2014/main" xmlns="" id="{00000000-0008-0000-0700-000032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7" name="Text Box 112">
          <a:extLst>
            <a:ext uri="{FF2B5EF4-FFF2-40B4-BE49-F238E27FC236}">
              <a16:creationId xmlns:a16="http://schemas.microsoft.com/office/drawing/2014/main" xmlns="" id="{00000000-0008-0000-0700-000033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8" name="Text Box 113">
          <a:extLst>
            <a:ext uri="{FF2B5EF4-FFF2-40B4-BE49-F238E27FC236}">
              <a16:creationId xmlns:a16="http://schemas.microsoft.com/office/drawing/2014/main" xmlns="" id="{00000000-0008-0000-0700-000034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09" name="Text Box 114">
          <a:extLst>
            <a:ext uri="{FF2B5EF4-FFF2-40B4-BE49-F238E27FC236}">
              <a16:creationId xmlns:a16="http://schemas.microsoft.com/office/drawing/2014/main" xmlns="" id="{00000000-0008-0000-0700-000035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10" name="Text Box 115">
          <a:extLst>
            <a:ext uri="{FF2B5EF4-FFF2-40B4-BE49-F238E27FC236}">
              <a16:creationId xmlns:a16="http://schemas.microsoft.com/office/drawing/2014/main" xmlns="" id="{00000000-0008-0000-0700-000036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11" name="Text Box 116">
          <a:extLst>
            <a:ext uri="{FF2B5EF4-FFF2-40B4-BE49-F238E27FC236}">
              <a16:creationId xmlns:a16="http://schemas.microsoft.com/office/drawing/2014/main" xmlns="" id="{00000000-0008-0000-0700-000037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12" name="Text Box 117">
          <a:extLst>
            <a:ext uri="{FF2B5EF4-FFF2-40B4-BE49-F238E27FC236}">
              <a16:creationId xmlns:a16="http://schemas.microsoft.com/office/drawing/2014/main" xmlns="" id="{00000000-0008-0000-0700-000038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33</xdr:row>
      <xdr:rowOff>0</xdr:rowOff>
    </xdr:from>
    <xdr:to>
      <xdr:col>1</xdr:col>
      <xdr:colOff>2162175</xdr:colOff>
      <xdr:row>33</xdr:row>
      <xdr:rowOff>161925</xdr:rowOff>
    </xdr:to>
    <xdr:sp macro="" textlink="">
      <xdr:nvSpPr>
        <xdr:cNvPr id="313" name="Text Box 118">
          <a:extLst>
            <a:ext uri="{FF2B5EF4-FFF2-40B4-BE49-F238E27FC236}">
              <a16:creationId xmlns:a16="http://schemas.microsoft.com/office/drawing/2014/main" xmlns="" id="{00000000-0008-0000-0700-000039010000}"/>
            </a:ext>
          </a:extLst>
        </xdr:cNvPr>
        <xdr:cNvSpPr txBox="1">
          <a:spLocks noChangeArrowheads="1"/>
        </xdr:cNvSpPr>
      </xdr:nvSpPr>
      <xdr:spPr bwMode="auto">
        <a:xfrm>
          <a:off x="2809875" y="10972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61</xdr:row>
      <xdr:rowOff>0</xdr:rowOff>
    </xdr:from>
    <xdr:to>
      <xdr:col>1</xdr:col>
      <xdr:colOff>2162175</xdr:colOff>
      <xdr:row>61</xdr:row>
      <xdr:rowOff>161925</xdr:rowOff>
    </xdr:to>
    <xdr:sp macro="" textlink="">
      <xdr:nvSpPr>
        <xdr:cNvPr id="314" name="Text Box 119">
          <a:extLst>
            <a:ext uri="{FF2B5EF4-FFF2-40B4-BE49-F238E27FC236}">
              <a16:creationId xmlns:a16="http://schemas.microsoft.com/office/drawing/2014/main" xmlns="" id="{00000000-0008-0000-0700-00003A010000}"/>
            </a:ext>
          </a:extLst>
        </xdr:cNvPr>
        <xdr:cNvSpPr txBox="1">
          <a:spLocks noChangeArrowheads="1"/>
        </xdr:cNvSpPr>
      </xdr:nvSpPr>
      <xdr:spPr bwMode="auto">
        <a:xfrm>
          <a:off x="2809875" y="21431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61</xdr:row>
      <xdr:rowOff>0</xdr:rowOff>
    </xdr:from>
    <xdr:to>
      <xdr:col>1</xdr:col>
      <xdr:colOff>2162175</xdr:colOff>
      <xdr:row>61</xdr:row>
      <xdr:rowOff>161925</xdr:rowOff>
    </xdr:to>
    <xdr:sp macro="" textlink="">
      <xdr:nvSpPr>
        <xdr:cNvPr id="315" name="Text Box 120">
          <a:extLst>
            <a:ext uri="{FF2B5EF4-FFF2-40B4-BE49-F238E27FC236}">
              <a16:creationId xmlns:a16="http://schemas.microsoft.com/office/drawing/2014/main" xmlns="" id="{00000000-0008-0000-0700-00003B010000}"/>
            </a:ext>
          </a:extLst>
        </xdr:cNvPr>
        <xdr:cNvSpPr txBox="1">
          <a:spLocks noChangeArrowheads="1"/>
        </xdr:cNvSpPr>
      </xdr:nvSpPr>
      <xdr:spPr bwMode="auto">
        <a:xfrm>
          <a:off x="2809875" y="21431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16" name="Text Box 123">
          <a:extLst>
            <a:ext uri="{FF2B5EF4-FFF2-40B4-BE49-F238E27FC236}">
              <a16:creationId xmlns:a16="http://schemas.microsoft.com/office/drawing/2014/main" xmlns="" id="{00000000-0008-0000-0700-00003C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17" name="Text Box 124">
          <a:extLst>
            <a:ext uri="{FF2B5EF4-FFF2-40B4-BE49-F238E27FC236}">
              <a16:creationId xmlns:a16="http://schemas.microsoft.com/office/drawing/2014/main" xmlns="" id="{00000000-0008-0000-0700-00003D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18" name="Text Box 125">
          <a:extLst>
            <a:ext uri="{FF2B5EF4-FFF2-40B4-BE49-F238E27FC236}">
              <a16:creationId xmlns:a16="http://schemas.microsoft.com/office/drawing/2014/main" xmlns="" id="{00000000-0008-0000-0700-00003E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19" name="Text Box 126">
          <a:extLst>
            <a:ext uri="{FF2B5EF4-FFF2-40B4-BE49-F238E27FC236}">
              <a16:creationId xmlns:a16="http://schemas.microsoft.com/office/drawing/2014/main" xmlns="" id="{00000000-0008-0000-0700-00003F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20" name="Text Box 127">
          <a:extLst>
            <a:ext uri="{FF2B5EF4-FFF2-40B4-BE49-F238E27FC236}">
              <a16:creationId xmlns:a16="http://schemas.microsoft.com/office/drawing/2014/main" xmlns="" id="{00000000-0008-0000-0700-000040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21" name="Text Box 128">
          <a:extLst>
            <a:ext uri="{FF2B5EF4-FFF2-40B4-BE49-F238E27FC236}">
              <a16:creationId xmlns:a16="http://schemas.microsoft.com/office/drawing/2014/main" xmlns="" id="{00000000-0008-0000-0700-000041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22" name="Text Box 129">
          <a:extLst>
            <a:ext uri="{FF2B5EF4-FFF2-40B4-BE49-F238E27FC236}">
              <a16:creationId xmlns:a16="http://schemas.microsoft.com/office/drawing/2014/main" xmlns="" id="{00000000-0008-0000-0700-000042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68</xdr:row>
      <xdr:rowOff>0</xdr:rowOff>
    </xdr:from>
    <xdr:to>
      <xdr:col>1</xdr:col>
      <xdr:colOff>2162175</xdr:colOff>
      <xdr:row>69</xdr:row>
      <xdr:rowOff>0</xdr:rowOff>
    </xdr:to>
    <xdr:sp macro="" textlink="">
      <xdr:nvSpPr>
        <xdr:cNvPr id="323" name="Text Box 130">
          <a:extLst>
            <a:ext uri="{FF2B5EF4-FFF2-40B4-BE49-F238E27FC236}">
              <a16:creationId xmlns:a16="http://schemas.microsoft.com/office/drawing/2014/main" xmlns="" id="{00000000-0008-0000-0700-00004301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24" name="Text Box 95">
          <a:extLst>
            <a:ext uri="{FF2B5EF4-FFF2-40B4-BE49-F238E27FC236}">
              <a16:creationId xmlns:a16="http://schemas.microsoft.com/office/drawing/2014/main" xmlns="" id="{00000000-0008-0000-0700-000044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25" name="Text Box 96">
          <a:extLst>
            <a:ext uri="{FF2B5EF4-FFF2-40B4-BE49-F238E27FC236}">
              <a16:creationId xmlns:a16="http://schemas.microsoft.com/office/drawing/2014/main" xmlns="" id="{00000000-0008-0000-0700-000045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26" name="Text Box 97">
          <a:extLst>
            <a:ext uri="{FF2B5EF4-FFF2-40B4-BE49-F238E27FC236}">
              <a16:creationId xmlns:a16="http://schemas.microsoft.com/office/drawing/2014/main" xmlns="" id="{00000000-0008-0000-0700-000046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27" name="Text Box 98">
          <a:extLst>
            <a:ext uri="{FF2B5EF4-FFF2-40B4-BE49-F238E27FC236}">
              <a16:creationId xmlns:a16="http://schemas.microsoft.com/office/drawing/2014/main" xmlns="" id="{00000000-0008-0000-0700-000047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28" name="Text Box 99">
          <a:extLst>
            <a:ext uri="{FF2B5EF4-FFF2-40B4-BE49-F238E27FC236}">
              <a16:creationId xmlns:a16="http://schemas.microsoft.com/office/drawing/2014/main" xmlns="" id="{00000000-0008-0000-0700-000048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29" name="Text Box 100">
          <a:extLst>
            <a:ext uri="{FF2B5EF4-FFF2-40B4-BE49-F238E27FC236}">
              <a16:creationId xmlns:a16="http://schemas.microsoft.com/office/drawing/2014/main" xmlns="" id="{00000000-0008-0000-0700-000049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0" name="Text Box 101">
          <a:extLst>
            <a:ext uri="{FF2B5EF4-FFF2-40B4-BE49-F238E27FC236}">
              <a16:creationId xmlns:a16="http://schemas.microsoft.com/office/drawing/2014/main" xmlns="" id="{00000000-0008-0000-0700-00004A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1" name="Text Box 102">
          <a:extLst>
            <a:ext uri="{FF2B5EF4-FFF2-40B4-BE49-F238E27FC236}">
              <a16:creationId xmlns:a16="http://schemas.microsoft.com/office/drawing/2014/main" xmlns="" id="{00000000-0008-0000-0700-00004B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2" name="Text Box 103">
          <a:extLst>
            <a:ext uri="{FF2B5EF4-FFF2-40B4-BE49-F238E27FC236}">
              <a16:creationId xmlns:a16="http://schemas.microsoft.com/office/drawing/2014/main" xmlns="" id="{00000000-0008-0000-0700-00004C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3" name="Text Box 104">
          <a:extLst>
            <a:ext uri="{FF2B5EF4-FFF2-40B4-BE49-F238E27FC236}">
              <a16:creationId xmlns:a16="http://schemas.microsoft.com/office/drawing/2014/main" xmlns="" id="{00000000-0008-0000-0700-00004D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4" name="Text Box 105">
          <a:extLst>
            <a:ext uri="{FF2B5EF4-FFF2-40B4-BE49-F238E27FC236}">
              <a16:creationId xmlns:a16="http://schemas.microsoft.com/office/drawing/2014/main" xmlns="" id="{00000000-0008-0000-0700-00004E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5" name="Text Box 106">
          <a:extLst>
            <a:ext uri="{FF2B5EF4-FFF2-40B4-BE49-F238E27FC236}">
              <a16:creationId xmlns:a16="http://schemas.microsoft.com/office/drawing/2014/main" xmlns="" id="{00000000-0008-0000-0700-00004F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6" name="Text Box 107">
          <a:extLst>
            <a:ext uri="{FF2B5EF4-FFF2-40B4-BE49-F238E27FC236}">
              <a16:creationId xmlns:a16="http://schemas.microsoft.com/office/drawing/2014/main" xmlns="" id="{00000000-0008-0000-0700-000050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7" name="Text Box 108">
          <a:extLst>
            <a:ext uri="{FF2B5EF4-FFF2-40B4-BE49-F238E27FC236}">
              <a16:creationId xmlns:a16="http://schemas.microsoft.com/office/drawing/2014/main" xmlns="" id="{00000000-0008-0000-0700-000051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8" name="Text Box 109">
          <a:extLst>
            <a:ext uri="{FF2B5EF4-FFF2-40B4-BE49-F238E27FC236}">
              <a16:creationId xmlns:a16="http://schemas.microsoft.com/office/drawing/2014/main" xmlns="" id="{00000000-0008-0000-0700-000052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39" name="Text Box 110">
          <a:extLst>
            <a:ext uri="{FF2B5EF4-FFF2-40B4-BE49-F238E27FC236}">
              <a16:creationId xmlns:a16="http://schemas.microsoft.com/office/drawing/2014/main" xmlns="" id="{00000000-0008-0000-0700-000053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40" name="Text Box 111">
          <a:extLst>
            <a:ext uri="{FF2B5EF4-FFF2-40B4-BE49-F238E27FC236}">
              <a16:creationId xmlns:a16="http://schemas.microsoft.com/office/drawing/2014/main" xmlns="" id="{00000000-0008-0000-0700-000054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41" name="Text Box 112">
          <a:extLst>
            <a:ext uri="{FF2B5EF4-FFF2-40B4-BE49-F238E27FC236}">
              <a16:creationId xmlns:a16="http://schemas.microsoft.com/office/drawing/2014/main" xmlns="" id="{00000000-0008-0000-0700-000055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42" name="Text Box 113">
          <a:extLst>
            <a:ext uri="{FF2B5EF4-FFF2-40B4-BE49-F238E27FC236}">
              <a16:creationId xmlns:a16="http://schemas.microsoft.com/office/drawing/2014/main" xmlns="" id="{00000000-0008-0000-0700-000056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43" name="Text Box 114">
          <a:extLst>
            <a:ext uri="{FF2B5EF4-FFF2-40B4-BE49-F238E27FC236}">
              <a16:creationId xmlns:a16="http://schemas.microsoft.com/office/drawing/2014/main" xmlns="" id="{00000000-0008-0000-0700-000057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44" name="Text Box 115">
          <a:extLst>
            <a:ext uri="{FF2B5EF4-FFF2-40B4-BE49-F238E27FC236}">
              <a16:creationId xmlns:a16="http://schemas.microsoft.com/office/drawing/2014/main" xmlns="" id="{00000000-0008-0000-0700-000058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45" name="Text Box 116">
          <a:extLst>
            <a:ext uri="{FF2B5EF4-FFF2-40B4-BE49-F238E27FC236}">
              <a16:creationId xmlns:a16="http://schemas.microsoft.com/office/drawing/2014/main" xmlns="" id="{00000000-0008-0000-0700-000059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46" name="Text Box 117">
          <a:extLst>
            <a:ext uri="{FF2B5EF4-FFF2-40B4-BE49-F238E27FC236}">
              <a16:creationId xmlns:a16="http://schemas.microsoft.com/office/drawing/2014/main" xmlns="" id="{00000000-0008-0000-0700-00005A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81</xdr:row>
      <xdr:rowOff>0</xdr:rowOff>
    </xdr:from>
    <xdr:to>
      <xdr:col>1</xdr:col>
      <xdr:colOff>2247900</xdr:colOff>
      <xdr:row>81</xdr:row>
      <xdr:rowOff>200025</xdr:rowOff>
    </xdr:to>
    <xdr:sp macro="" textlink="">
      <xdr:nvSpPr>
        <xdr:cNvPr id="347" name="Text Box 119">
          <a:extLst>
            <a:ext uri="{FF2B5EF4-FFF2-40B4-BE49-F238E27FC236}">
              <a16:creationId xmlns:a16="http://schemas.microsoft.com/office/drawing/2014/main" xmlns="" id="{00000000-0008-0000-0700-00005B010000}"/>
            </a:ext>
          </a:extLst>
        </xdr:cNvPr>
        <xdr:cNvSpPr txBox="1">
          <a:spLocks noChangeArrowheads="1"/>
        </xdr:cNvSpPr>
      </xdr:nvSpPr>
      <xdr:spPr bwMode="auto">
        <a:xfrm>
          <a:off x="2809875" y="290893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81</xdr:row>
      <xdr:rowOff>0</xdr:rowOff>
    </xdr:from>
    <xdr:to>
      <xdr:col>1</xdr:col>
      <xdr:colOff>2247900</xdr:colOff>
      <xdr:row>81</xdr:row>
      <xdr:rowOff>200025</xdr:rowOff>
    </xdr:to>
    <xdr:sp macro="" textlink="">
      <xdr:nvSpPr>
        <xdr:cNvPr id="348" name="Text Box 120">
          <a:extLst>
            <a:ext uri="{FF2B5EF4-FFF2-40B4-BE49-F238E27FC236}">
              <a16:creationId xmlns:a16="http://schemas.microsoft.com/office/drawing/2014/main" xmlns="" id="{00000000-0008-0000-0700-00005C010000}"/>
            </a:ext>
          </a:extLst>
        </xdr:cNvPr>
        <xdr:cNvSpPr txBox="1">
          <a:spLocks noChangeArrowheads="1"/>
        </xdr:cNvSpPr>
      </xdr:nvSpPr>
      <xdr:spPr bwMode="auto">
        <a:xfrm>
          <a:off x="2809875" y="290893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49" name="Text Box 123">
          <a:extLst>
            <a:ext uri="{FF2B5EF4-FFF2-40B4-BE49-F238E27FC236}">
              <a16:creationId xmlns:a16="http://schemas.microsoft.com/office/drawing/2014/main" xmlns="" id="{00000000-0008-0000-0700-00005D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50" name="Text Box 124">
          <a:extLst>
            <a:ext uri="{FF2B5EF4-FFF2-40B4-BE49-F238E27FC236}">
              <a16:creationId xmlns:a16="http://schemas.microsoft.com/office/drawing/2014/main" xmlns="" id="{00000000-0008-0000-0700-00005E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51" name="Text Box 125">
          <a:extLst>
            <a:ext uri="{FF2B5EF4-FFF2-40B4-BE49-F238E27FC236}">
              <a16:creationId xmlns:a16="http://schemas.microsoft.com/office/drawing/2014/main" xmlns="" id="{00000000-0008-0000-0700-00005F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52" name="Text Box 126">
          <a:extLst>
            <a:ext uri="{FF2B5EF4-FFF2-40B4-BE49-F238E27FC236}">
              <a16:creationId xmlns:a16="http://schemas.microsoft.com/office/drawing/2014/main" xmlns="" id="{00000000-0008-0000-0700-000060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53" name="Text Box 127">
          <a:extLst>
            <a:ext uri="{FF2B5EF4-FFF2-40B4-BE49-F238E27FC236}">
              <a16:creationId xmlns:a16="http://schemas.microsoft.com/office/drawing/2014/main" xmlns="" id="{00000000-0008-0000-0700-000061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54" name="Text Box 128">
          <a:extLst>
            <a:ext uri="{FF2B5EF4-FFF2-40B4-BE49-F238E27FC236}">
              <a16:creationId xmlns:a16="http://schemas.microsoft.com/office/drawing/2014/main" xmlns="" id="{00000000-0008-0000-0700-000062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55" name="Text Box 129">
          <a:extLst>
            <a:ext uri="{FF2B5EF4-FFF2-40B4-BE49-F238E27FC236}">
              <a16:creationId xmlns:a16="http://schemas.microsoft.com/office/drawing/2014/main" xmlns="" id="{00000000-0008-0000-0700-000063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0</xdr:rowOff>
    </xdr:from>
    <xdr:to>
      <xdr:col>1</xdr:col>
      <xdr:colOff>2247900</xdr:colOff>
      <xdr:row>84</xdr:row>
      <xdr:rowOff>19050</xdr:rowOff>
    </xdr:to>
    <xdr:sp macro="" textlink="">
      <xdr:nvSpPr>
        <xdr:cNvPr id="356" name="Text Box 130">
          <a:extLst>
            <a:ext uri="{FF2B5EF4-FFF2-40B4-BE49-F238E27FC236}">
              <a16:creationId xmlns:a16="http://schemas.microsoft.com/office/drawing/2014/main" xmlns="" id="{00000000-0008-0000-0700-000064010000}"/>
            </a:ext>
          </a:extLst>
        </xdr:cNvPr>
        <xdr:cNvSpPr txBox="1">
          <a:spLocks noChangeArrowheads="1"/>
        </xdr:cNvSpPr>
      </xdr:nvSpPr>
      <xdr:spPr bwMode="auto">
        <a:xfrm>
          <a:off x="28098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50</xdr:row>
      <xdr:rowOff>0</xdr:rowOff>
    </xdr:from>
    <xdr:to>
      <xdr:col>1</xdr:col>
      <xdr:colOff>2247900</xdr:colOff>
      <xdr:row>50</xdr:row>
      <xdr:rowOff>200025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700-000065010000}"/>
            </a:ext>
          </a:extLst>
        </xdr:cNvPr>
        <xdr:cNvSpPr txBox="1">
          <a:spLocks noChangeArrowheads="1"/>
        </xdr:cNvSpPr>
      </xdr:nvSpPr>
      <xdr:spPr bwMode="auto">
        <a:xfrm>
          <a:off x="28098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58" name="Text Box 95">
          <a:extLst>
            <a:ext uri="{FF2B5EF4-FFF2-40B4-BE49-F238E27FC236}">
              <a16:creationId xmlns:a16="http://schemas.microsoft.com/office/drawing/2014/main" xmlns="" id="{00000000-0008-0000-0700-000066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59" name="Text Box 96">
          <a:extLst>
            <a:ext uri="{FF2B5EF4-FFF2-40B4-BE49-F238E27FC236}">
              <a16:creationId xmlns:a16="http://schemas.microsoft.com/office/drawing/2014/main" xmlns="" id="{00000000-0008-0000-0700-000067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0" name="Text Box 97">
          <a:extLst>
            <a:ext uri="{FF2B5EF4-FFF2-40B4-BE49-F238E27FC236}">
              <a16:creationId xmlns:a16="http://schemas.microsoft.com/office/drawing/2014/main" xmlns="" id="{00000000-0008-0000-0700-000068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1" name="Text Box 98">
          <a:extLst>
            <a:ext uri="{FF2B5EF4-FFF2-40B4-BE49-F238E27FC236}">
              <a16:creationId xmlns:a16="http://schemas.microsoft.com/office/drawing/2014/main" xmlns="" id="{00000000-0008-0000-0700-000069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2" name="Text Box 99">
          <a:extLst>
            <a:ext uri="{FF2B5EF4-FFF2-40B4-BE49-F238E27FC236}">
              <a16:creationId xmlns:a16="http://schemas.microsoft.com/office/drawing/2014/main" xmlns="" id="{00000000-0008-0000-0700-00006A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3" name="Text Box 100">
          <a:extLst>
            <a:ext uri="{FF2B5EF4-FFF2-40B4-BE49-F238E27FC236}">
              <a16:creationId xmlns:a16="http://schemas.microsoft.com/office/drawing/2014/main" xmlns="" id="{00000000-0008-0000-0700-00006B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4" name="Text Box 101">
          <a:extLst>
            <a:ext uri="{FF2B5EF4-FFF2-40B4-BE49-F238E27FC236}">
              <a16:creationId xmlns:a16="http://schemas.microsoft.com/office/drawing/2014/main" xmlns="" id="{00000000-0008-0000-0700-00006C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5" name="Text Box 102">
          <a:extLst>
            <a:ext uri="{FF2B5EF4-FFF2-40B4-BE49-F238E27FC236}">
              <a16:creationId xmlns:a16="http://schemas.microsoft.com/office/drawing/2014/main" xmlns="" id="{00000000-0008-0000-0700-00006D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6" name="Text Box 103">
          <a:extLst>
            <a:ext uri="{FF2B5EF4-FFF2-40B4-BE49-F238E27FC236}">
              <a16:creationId xmlns:a16="http://schemas.microsoft.com/office/drawing/2014/main" xmlns="" id="{00000000-0008-0000-0700-00006E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7" name="Text Box 104">
          <a:extLst>
            <a:ext uri="{FF2B5EF4-FFF2-40B4-BE49-F238E27FC236}">
              <a16:creationId xmlns:a16="http://schemas.microsoft.com/office/drawing/2014/main" xmlns="" id="{00000000-0008-0000-0700-00006F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8" name="Text Box 105">
          <a:extLst>
            <a:ext uri="{FF2B5EF4-FFF2-40B4-BE49-F238E27FC236}">
              <a16:creationId xmlns:a16="http://schemas.microsoft.com/office/drawing/2014/main" xmlns="" id="{00000000-0008-0000-0700-000070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69" name="Text Box 106">
          <a:extLst>
            <a:ext uri="{FF2B5EF4-FFF2-40B4-BE49-F238E27FC236}">
              <a16:creationId xmlns:a16="http://schemas.microsoft.com/office/drawing/2014/main" xmlns="" id="{00000000-0008-0000-0700-000071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0" name="Text Box 107">
          <a:extLst>
            <a:ext uri="{FF2B5EF4-FFF2-40B4-BE49-F238E27FC236}">
              <a16:creationId xmlns:a16="http://schemas.microsoft.com/office/drawing/2014/main" xmlns="" id="{00000000-0008-0000-0700-000072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1" name="Text Box 108">
          <a:extLst>
            <a:ext uri="{FF2B5EF4-FFF2-40B4-BE49-F238E27FC236}">
              <a16:creationId xmlns:a16="http://schemas.microsoft.com/office/drawing/2014/main" xmlns="" id="{00000000-0008-0000-0700-000073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2" name="Text Box 109">
          <a:extLst>
            <a:ext uri="{FF2B5EF4-FFF2-40B4-BE49-F238E27FC236}">
              <a16:creationId xmlns:a16="http://schemas.microsoft.com/office/drawing/2014/main" xmlns="" id="{00000000-0008-0000-0700-000074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3" name="Text Box 110">
          <a:extLst>
            <a:ext uri="{FF2B5EF4-FFF2-40B4-BE49-F238E27FC236}">
              <a16:creationId xmlns:a16="http://schemas.microsoft.com/office/drawing/2014/main" xmlns="" id="{00000000-0008-0000-0700-000075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4" name="Text Box 111">
          <a:extLst>
            <a:ext uri="{FF2B5EF4-FFF2-40B4-BE49-F238E27FC236}">
              <a16:creationId xmlns:a16="http://schemas.microsoft.com/office/drawing/2014/main" xmlns="" id="{00000000-0008-0000-0700-000076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5" name="Text Box 112">
          <a:extLst>
            <a:ext uri="{FF2B5EF4-FFF2-40B4-BE49-F238E27FC236}">
              <a16:creationId xmlns:a16="http://schemas.microsoft.com/office/drawing/2014/main" xmlns="" id="{00000000-0008-0000-0700-000077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6" name="Text Box 113">
          <a:extLst>
            <a:ext uri="{FF2B5EF4-FFF2-40B4-BE49-F238E27FC236}">
              <a16:creationId xmlns:a16="http://schemas.microsoft.com/office/drawing/2014/main" xmlns="" id="{00000000-0008-0000-0700-000078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7" name="Text Box 114">
          <a:extLst>
            <a:ext uri="{FF2B5EF4-FFF2-40B4-BE49-F238E27FC236}">
              <a16:creationId xmlns:a16="http://schemas.microsoft.com/office/drawing/2014/main" xmlns="" id="{00000000-0008-0000-0700-000079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8" name="Text Box 115">
          <a:extLst>
            <a:ext uri="{FF2B5EF4-FFF2-40B4-BE49-F238E27FC236}">
              <a16:creationId xmlns:a16="http://schemas.microsoft.com/office/drawing/2014/main" xmlns="" id="{00000000-0008-0000-0700-00007A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79" name="Text Box 116">
          <a:extLst>
            <a:ext uri="{FF2B5EF4-FFF2-40B4-BE49-F238E27FC236}">
              <a16:creationId xmlns:a16="http://schemas.microsoft.com/office/drawing/2014/main" xmlns="" id="{00000000-0008-0000-0700-00007B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80" name="Text Box 117">
          <a:extLst>
            <a:ext uri="{FF2B5EF4-FFF2-40B4-BE49-F238E27FC236}">
              <a16:creationId xmlns:a16="http://schemas.microsoft.com/office/drawing/2014/main" xmlns="" id="{00000000-0008-0000-0700-00007C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50</xdr:row>
      <xdr:rowOff>0</xdr:rowOff>
    </xdr:from>
    <xdr:to>
      <xdr:col>1</xdr:col>
      <xdr:colOff>2247900</xdr:colOff>
      <xdr:row>50</xdr:row>
      <xdr:rowOff>200025</xdr:rowOff>
    </xdr:to>
    <xdr:sp macro="" textlink="">
      <xdr:nvSpPr>
        <xdr:cNvPr id="381" name="Text Box 118">
          <a:extLst>
            <a:ext uri="{FF2B5EF4-FFF2-40B4-BE49-F238E27FC236}">
              <a16:creationId xmlns:a16="http://schemas.microsoft.com/office/drawing/2014/main" xmlns="" id="{00000000-0008-0000-0700-00007D010000}"/>
            </a:ext>
          </a:extLst>
        </xdr:cNvPr>
        <xdr:cNvSpPr txBox="1">
          <a:spLocks noChangeArrowheads="1"/>
        </xdr:cNvSpPr>
      </xdr:nvSpPr>
      <xdr:spPr bwMode="auto">
        <a:xfrm>
          <a:off x="28098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333375</xdr:rowOff>
    </xdr:from>
    <xdr:to>
      <xdr:col>1</xdr:col>
      <xdr:colOff>2247900</xdr:colOff>
      <xdr:row>84</xdr:row>
      <xdr:rowOff>209550</xdr:rowOff>
    </xdr:to>
    <xdr:sp macro="" textlink="">
      <xdr:nvSpPr>
        <xdr:cNvPr id="382" name="Text Box 119">
          <a:extLst>
            <a:ext uri="{FF2B5EF4-FFF2-40B4-BE49-F238E27FC236}">
              <a16:creationId xmlns:a16="http://schemas.microsoft.com/office/drawing/2014/main" xmlns="" id="{00000000-0008-0000-0700-00007E010000}"/>
            </a:ext>
          </a:extLst>
        </xdr:cNvPr>
        <xdr:cNvSpPr txBox="1">
          <a:spLocks noChangeArrowheads="1"/>
        </xdr:cNvSpPr>
      </xdr:nvSpPr>
      <xdr:spPr bwMode="auto">
        <a:xfrm>
          <a:off x="2809875" y="297656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83</xdr:row>
      <xdr:rowOff>333375</xdr:rowOff>
    </xdr:from>
    <xdr:to>
      <xdr:col>1</xdr:col>
      <xdr:colOff>2247900</xdr:colOff>
      <xdr:row>84</xdr:row>
      <xdr:rowOff>209550</xdr:rowOff>
    </xdr:to>
    <xdr:sp macro="" textlink="">
      <xdr:nvSpPr>
        <xdr:cNvPr id="383" name="Text Box 120">
          <a:extLst>
            <a:ext uri="{FF2B5EF4-FFF2-40B4-BE49-F238E27FC236}">
              <a16:creationId xmlns:a16="http://schemas.microsoft.com/office/drawing/2014/main" xmlns="" id="{00000000-0008-0000-0700-00007F010000}"/>
            </a:ext>
          </a:extLst>
        </xdr:cNvPr>
        <xdr:cNvSpPr txBox="1">
          <a:spLocks noChangeArrowheads="1"/>
        </xdr:cNvSpPr>
      </xdr:nvSpPr>
      <xdr:spPr bwMode="auto">
        <a:xfrm>
          <a:off x="2809875" y="297656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84" name="Text Box 123">
          <a:extLst>
            <a:ext uri="{FF2B5EF4-FFF2-40B4-BE49-F238E27FC236}">
              <a16:creationId xmlns:a16="http://schemas.microsoft.com/office/drawing/2014/main" xmlns="" id="{00000000-0008-0000-0700-000080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85" name="Text Box 124">
          <a:extLst>
            <a:ext uri="{FF2B5EF4-FFF2-40B4-BE49-F238E27FC236}">
              <a16:creationId xmlns:a16="http://schemas.microsoft.com/office/drawing/2014/main" xmlns="" id="{00000000-0008-0000-0700-000081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86" name="Text Box 125">
          <a:extLst>
            <a:ext uri="{FF2B5EF4-FFF2-40B4-BE49-F238E27FC236}">
              <a16:creationId xmlns:a16="http://schemas.microsoft.com/office/drawing/2014/main" xmlns="" id="{00000000-0008-0000-0700-000082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87" name="Text Box 126">
          <a:extLst>
            <a:ext uri="{FF2B5EF4-FFF2-40B4-BE49-F238E27FC236}">
              <a16:creationId xmlns:a16="http://schemas.microsoft.com/office/drawing/2014/main" xmlns="" id="{00000000-0008-0000-0700-000083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88" name="Text Box 127">
          <a:extLst>
            <a:ext uri="{FF2B5EF4-FFF2-40B4-BE49-F238E27FC236}">
              <a16:creationId xmlns:a16="http://schemas.microsoft.com/office/drawing/2014/main" xmlns="" id="{00000000-0008-0000-0700-000084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89" name="Text Box 128">
          <a:extLst>
            <a:ext uri="{FF2B5EF4-FFF2-40B4-BE49-F238E27FC236}">
              <a16:creationId xmlns:a16="http://schemas.microsoft.com/office/drawing/2014/main" xmlns="" id="{00000000-0008-0000-0700-000085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90" name="Text Box 129">
          <a:extLst>
            <a:ext uri="{FF2B5EF4-FFF2-40B4-BE49-F238E27FC236}">
              <a16:creationId xmlns:a16="http://schemas.microsoft.com/office/drawing/2014/main" xmlns="" id="{00000000-0008-0000-0700-000086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85</xdr:row>
      <xdr:rowOff>0</xdr:rowOff>
    </xdr:from>
    <xdr:to>
      <xdr:col>1</xdr:col>
      <xdr:colOff>2247900</xdr:colOff>
      <xdr:row>85</xdr:row>
      <xdr:rowOff>619125</xdr:rowOff>
    </xdr:to>
    <xdr:sp macro="" textlink="">
      <xdr:nvSpPr>
        <xdr:cNvPr id="391" name="Text Box 130">
          <a:extLst>
            <a:ext uri="{FF2B5EF4-FFF2-40B4-BE49-F238E27FC236}">
              <a16:creationId xmlns:a16="http://schemas.microsoft.com/office/drawing/2014/main" xmlns="" id="{00000000-0008-0000-0700-000087010000}"/>
            </a:ext>
          </a:extLst>
        </xdr:cNvPr>
        <xdr:cNvSpPr txBox="1">
          <a:spLocks noChangeArrowheads="1"/>
        </xdr:cNvSpPr>
      </xdr:nvSpPr>
      <xdr:spPr bwMode="auto">
        <a:xfrm>
          <a:off x="28098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392" name="Text Box 26">
          <a:extLst>
            <a:ext uri="{FF2B5EF4-FFF2-40B4-BE49-F238E27FC236}">
              <a16:creationId xmlns:a16="http://schemas.microsoft.com/office/drawing/2014/main" xmlns="" id="{00000000-0008-0000-0700-000088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393" name="Text Box 27">
          <a:extLst>
            <a:ext uri="{FF2B5EF4-FFF2-40B4-BE49-F238E27FC236}">
              <a16:creationId xmlns:a16="http://schemas.microsoft.com/office/drawing/2014/main" xmlns="" id="{00000000-0008-0000-0700-000089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394" name="Text Box 28">
          <a:extLst>
            <a:ext uri="{FF2B5EF4-FFF2-40B4-BE49-F238E27FC236}">
              <a16:creationId xmlns:a16="http://schemas.microsoft.com/office/drawing/2014/main" xmlns="" id="{00000000-0008-0000-0700-00008A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395" name="Text Box 29">
          <a:extLst>
            <a:ext uri="{FF2B5EF4-FFF2-40B4-BE49-F238E27FC236}">
              <a16:creationId xmlns:a16="http://schemas.microsoft.com/office/drawing/2014/main" xmlns="" id="{00000000-0008-0000-0700-00008B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396" name="Text Box 30">
          <a:extLst>
            <a:ext uri="{FF2B5EF4-FFF2-40B4-BE49-F238E27FC236}">
              <a16:creationId xmlns:a16="http://schemas.microsoft.com/office/drawing/2014/main" xmlns="" id="{00000000-0008-0000-0700-00008C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397" name="Text Box 31">
          <a:extLst>
            <a:ext uri="{FF2B5EF4-FFF2-40B4-BE49-F238E27FC236}">
              <a16:creationId xmlns:a16="http://schemas.microsoft.com/office/drawing/2014/main" xmlns="" id="{00000000-0008-0000-0700-00008D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xmlns="" id="{00000000-0008-0000-0700-00008E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399" name="Text Box 33">
          <a:extLst>
            <a:ext uri="{FF2B5EF4-FFF2-40B4-BE49-F238E27FC236}">
              <a16:creationId xmlns:a16="http://schemas.microsoft.com/office/drawing/2014/main" xmlns="" id="{00000000-0008-0000-0700-00008F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0" name="Text Box 34">
          <a:extLst>
            <a:ext uri="{FF2B5EF4-FFF2-40B4-BE49-F238E27FC236}">
              <a16:creationId xmlns:a16="http://schemas.microsoft.com/office/drawing/2014/main" xmlns="" id="{00000000-0008-0000-0700-000090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1" name="Text Box 35">
          <a:extLst>
            <a:ext uri="{FF2B5EF4-FFF2-40B4-BE49-F238E27FC236}">
              <a16:creationId xmlns:a16="http://schemas.microsoft.com/office/drawing/2014/main" xmlns="" id="{00000000-0008-0000-0700-000091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2" name="Text Box 36">
          <a:extLst>
            <a:ext uri="{FF2B5EF4-FFF2-40B4-BE49-F238E27FC236}">
              <a16:creationId xmlns:a16="http://schemas.microsoft.com/office/drawing/2014/main" xmlns="" id="{00000000-0008-0000-0700-000092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3" name="Text Box 37">
          <a:extLst>
            <a:ext uri="{FF2B5EF4-FFF2-40B4-BE49-F238E27FC236}">
              <a16:creationId xmlns:a16="http://schemas.microsoft.com/office/drawing/2014/main" xmlns="" id="{00000000-0008-0000-0700-000093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4" name="Text Box 38">
          <a:extLst>
            <a:ext uri="{FF2B5EF4-FFF2-40B4-BE49-F238E27FC236}">
              <a16:creationId xmlns:a16="http://schemas.microsoft.com/office/drawing/2014/main" xmlns="" id="{00000000-0008-0000-0700-000094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xmlns="" id="{00000000-0008-0000-0700-000095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xmlns="" id="{00000000-0008-0000-0700-000096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xmlns="" id="{00000000-0008-0000-0700-000097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xmlns="" id="{00000000-0008-0000-0700-000098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xmlns="" id="{00000000-0008-0000-0700-000099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0" name="Text Box 44">
          <a:extLst>
            <a:ext uri="{FF2B5EF4-FFF2-40B4-BE49-F238E27FC236}">
              <a16:creationId xmlns:a16="http://schemas.microsoft.com/office/drawing/2014/main" xmlns="" id="{00000000-0008-0000-0700-00009A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1" name="Text Box 45">
          <a:extLst>
            <a:ext uri="{FF2B5EF4-FFF2-40B4-BE49-F238E27FC236}">
              <a16:creationId xmlns:a16="http://schemas.microsoft.com/office/drawing/2014/main" xmlns="" id="{00000000-0008-0000-0700-00009B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2" name="Text Box 46">
          <a:extLst>
            <a:ext uri="{FF2B5EF4-FFF2-40B4-BE49-F238E27FC236}">
              <a16:creationId xmlns:a16="http://schemas.microsoft.com/office/drawing/2014/main" xmlns="" id="{00000000-0008-0000-0700-00009C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xmlns="" id="{00000000-0008-0000-0700-00009D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4" name="Text Box 49">
          <a:extLst>
            <a:ext uri="{FF2B5EF4-FFF2-40B4-BE49-F238E27FC236}">
              <a16:creationId xmlns:a16="http://schemas.microsoft.com/office/drawing/2014/main" xmlns="" id="{00000000-0008-0000-0700-00009E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5" name="Text Box 50">
          <a:extLst>
            <a:ext uri="{FF2B5EF4-FFF2-40B4-BE49-F238E27FC236}">
              <a16:creationId xmlns:a16="http://schemas.microsoft.com/office/drawing/2014/main" xmlns="" id="{00000000-0008-0000-0700-00009F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6" name="Text Box 51">
          <a:extLst>
            <a:ext uri="{FF2B5EF4-FFF2-40B4-BE49-F238E27FC236}">
              <a16:creationId xmlns:a16="http://schemas.microsoft.com/office/drawing/2014/main" xmlns="" id="{00000000-0008-0000-0700-0000A0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7" name="Text Box 52">
          <a:extLst>
            <a:ext uri="{FF2B5EF4-FFF2-40B4-BE49-F238E27FC236}">
              <a16:creationId xmlns:a16="http://schemas.microsoft.com/office/drawing/2014/main" xmlns="" id="{00000000-0008-0000-0700-0000A1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8" name="Text Box 53">
          <a:extLst>
            <a:ext uri="{FF2B5EF4-FFF2-40B4-BE49-F238E27FC236}">
              <a16:creationId xmlns:a16="http://schemas.microsoft.com/office/drawing/2014/main" xmlns="" id="{00000000-0008-0000-0700-0000A2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19" name="Text Box 54">
          <a:extLst>
            <a:ext uri="{FF2B5EF4-FFF2-40B4-BE49-F238E27FC236}">
              <a16:creationId xmlns:a16="http://schemas.microsoft.com/office/drawing/2014/main" xmlns="" id="{00000000-0008-0000-0700-0000A3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0" name="Text Box 55">
          <a:extLst>
            <a:ext uri="{FF2B5EF4-FFF2-40B4-BE49-F238E27FC236}">
              <a16:creationId xmlns:a16="http://schemas.microsoft.com/office/drawing/2014/main" xmlns="" id="{00000000-0008-0000-0700-0000A4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1" name="Text Box 56">
          <a:extLst>
            <a:ext uri="{FF2B5EF4-FFF2-40B4-BE49-F238E27FC236}">
              <a16:creationId xmlns:a16="http://schemas.microsoft.com/office/drawing/2014/main" xmlns="" id="{00000000-0008-0000-0700-0000A5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2" name="Text Box 57">
          <a:extLst>
            <a:ext uri="{FF2B5EF4-FFF2-40B4-BE49-F238E27FC236}">
              <a16:creationId xmlns:a16="http://schemas.microsoft.com/office/drawing/2014/main" xmlns="" id="{00000000-0008-0000-0700-0000A6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3" name="Text Box 58">
          <a:extLst>
            <a:ext uri="{FF2B5EF4-FFF2-40B4-BE49-F238E27FC236}">
              <a16:creationId xmlns:a16="http://schemas.microsoft.com/office/drawing/2014/main" xmlns="" id="{00000000-0008-0000-0700-0000A7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4" name="Text Box 59">
          <a:extLst>
            <a:ext uri="{FF2B5EF4-FFF2-40B4-BE49-F238E27FC236}">
              <a16:creationId xmlns:a16="http://schemas.microsoft.com/office/drawing/2014/main" xmlns="" id="{00000000-0008-0000-0700-0000A8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5" name="Text Box 60">
          <a:extLst>
            <a:ext uri="{FF2B5EF4-FFF2-40B4-BE49-F238E27FC236}">
              <a16:creationId xmlns:a16="http://schemas.microsoft.com/office/drawing/2014/main" xmlns="" id="{00000000-0008-0000-0700-0000A9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6" name="Text Box 61">
          <a:extLst>
            <a:ext uri="{FF2B5EF4-FFF2-40B4-BE49-F238E27FC236}">
              <a16:creationId xmlns:a16="http://schemas.microsoft.com/office/drawing/2014/main" xmlns="" id="{00000000-0008-0000-0700-0000AA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7" name="Text Box 62">
          <a:extLst>
            <a:ext uri="{FF2B5EF4-FFF2-40B4-BE49-F238E27FC236}">
              <a16:creationId xmlns:a16="http://schemas.microsoft.com/office/drawing/2014/main" xmlns="" id="{00000000-0008-0000-0700-0000AB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8" name="Text Box 63">
          <a:extLst>
            <a:ext uri="{FF2B5EF4-FFF2-40B4-BE49-F238E27FC236}">
              <a16:creationId xmlns:a16="http://schemas.microsoft.com/office/drawing/2014/main" xmlns="" id="{00000000-0008-0000-0700-0000AC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29" name="Text Box 64">
          <a:extLst>
            <a:ext uri="{FF2B5EF4-FFF2-40B4-BE49-F238E27FC236}">
              <a16:creationId xmlns:a16="http://schemas.microsoft.com/office/drawing/2014/main" xmlns="" id="{00000000-0008-0000-0700-0000AD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0" name="Text Box 65">
          <a:extLst>
            <a:ext uri="{FF2B5EF4-FFF2-40B4-BE49-F238E27FC236}">
              <a16:creationId xmlns:a16="http://schemas.microsoft.com/office/drawing/2014/main" xmlns="" id="{00000000-0008-0000-0700-0000AE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1" name="Text Box 66">
          <a:extLst>
            <a:ext uri="{FF2B5EF4-FFF2-40B4-BE49-F238E27FC236}">
              <a16:creationId xmlns:a16="http://schemas.microsoft.com/office/drawing/2014/main" xmlns="" id="{00000000-0008-0000-0700-0000AF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2" name="Text Box 67">
          <a:extLst>
            <a:ext uri="{FF2B5EF4-FFF2-40B4-BE49-F238E27FC236}">
              <a16:creationId xmlns:a16="http://schemas.microsoft.com/office/drawing/2014/main" xmlns="" id="{00000000-0008-0000-0700-0000B0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3" name="Text Box 68">
          <a:extLst>
            <a:ext uri="{FF2B5EF4-FFF2-40B4-BE49-F238E27FC236}">
              <a16:creationId xmlns:a16="http://schemas.microsoft.com/office/drawing/2014/main" xmlns="" id="{00000000-0008-0000-0700-0000B1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4" name="Text Box 69">
          <a:extLst>
            <a:ext uri="{FF2B5EF4-FFF2-40B4-BE49-F238E27FC236}">
              <a16:creationId xmlns:a16="http://schemas.microsoft.com/office/drawing/2014/main" xmlns="" id="{00000000-0008-0000-0700-0000B2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5" name="Text Box 70">
          <a:extLst>
            <a:ext uri="{FF2B5EF4-FFF2-40B4-BE49-F238E27FC236}">
              <a16:creationId xmlns:a16="http://schemas.microsoft.com/office/drawing/2014/main" xmlns="" id="{00000000-0008-0000-0700-0000B3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6" name="Text Box 71">
          <a:extLst>
            <a:ext uri="{FF2B5EF4-FFF2-40B4-BE49-F238E27FC236}">
              <a16:creationId xmlns:a16="http://schemas.microsoft.com/office/drawing/2014/main" xmlns="" id="{00000000-0008-0000-0700-0000B4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7" name="Text Box 72">
          <a:extLst>
            <a:ext uri="{FF2B5EF4-FFF2-40B4-BE49-F238E27FC236}">
              <a16:creationId xmlns:a16="http://schemas.microsoft.com/office/drawing/2014/main" xmlns="" id="{00000000-0008-0000-0700-0000B5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8" name="Text Box 73">
          <a:extLst>
            <a:ext uri="{FF2B5EF4-FFF2-40B4-BE49-F238E27FC236}">
              <a16:creationId xmlns:a16="http://schemas.microsoft.com/office/drawing/2014/main" xmlns="" id="{00000000-0008-0000-0700-0000B6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39" name="Text Box 74">
          <a:extLst>
            <a:ext uri="{FF2B5EF4-FFF2-40B4-BE49-F238E27FC236}">
              <a16:creationId xmlns:a16="http://schemas.microsoft.com/office/drawing/2014/main" xmlns="" id="{00000000-0008-0000-0700-0000B7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0" name="Text Box 75">
          <a:extLst>
            <a:ext uri="{FF2B5EF4-FFF2-40B4-BE49-F238E27FC236}">
              <a16:creationId xmlns:a16="http://schemas.microsoft.com/office/drawing/2014/main" xmlns="" id="{00000000-0008-0000-0700-0000B8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1" name="Text Box 76">
          <a:extLst>
            <a:ext uri="{FF2B5EF4-FFF2-40B4-BE49-F238E27FC236}">
              <a16:creationId xmlns:a16="http://schemas.microsoft.com/office/drawing/2014/main" xmlns="" id="{00000000-0008-0000-0700-0000B9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2" name="Text Box 77">
          <a:extLst>
            <a:ext uri="{FF2B5EF4-FFF2-40B4-BE49-F238E27FC236}">
              <a16:creationId xmlns:a16="http://schemas.microsoft.com/office/drawing/2014/main" xmlns="" id="{00000000-0008-0000-0700-0000BA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3" name="Text Box 78">
          <a:extLst>
            <a:ext uri="{FF2B5EF4-FFF2-40B4-BE49-F238E27FC236}">
              <a16:creationId xmlns:a16="http://schemas.microsoft.com/office/drawing/2014/main" xmlns="" id="{00000000-0008-0000-0700-0000BB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4" name="Text Box 79">
          <a:extLst>
            <a:ext uri="{FF2B5EF4-FFF2-40B4-BE49-F238E27FC236}">
              <a16:creationId xmlns:a16="http://schemas.microsoft.com/office/drawing/2014/main" xmlns="" id="{00000000-0008-0000-0700-0000BC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5" name="Text Box 80">
          <a:extLst>
            <a:ext uri="{FF2B5EF4-FFF2-40B4-BE49-F238E27FC236}">
              <a16:creationId xmlns:a16="http://schemas.microsoft.com/office/drawing/2014/main" xmlns="" id="{00000000-0008-0000-0700-0000BD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6" name="Text Box 81">
          <a:extLst>
            <a:ext uri="{FF2B5EF4-FFF2-40B4-BE49-F238E27FC236}">
              <a16:creationId xmlns:a16="http://schemas.microsoft.com/office/drawing/2014/main" xmlns="" id="{00000000-0008-0000-0700-0000BE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7" name="Text Box 82">
          <a:extLst>
            <a:ext uri="{FF2B5EF4-FFF2-40B4-BE49-F238E27FC236}">
              <a16:creationId xmlns:a16="http://schemas.microsoft.com/office/drawing/2014/main" xmlns="" id="{00000000-0008-0000-0700-0000BF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8" name="Text Box 83">
          <a:extLst>
            <a:ext uri="{FF2B5EF4-FFF2-40B4-BE49-F238E27FC236}">
              <a16:creationId xmlns:a16="http://schemas.microsoft.com/office/drawing/2014/main" xmlns="" id="{00000000-0008-0000-0700-0000C0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49" name="Text Box 84">
          <a:extLst>
            <a:ext uri="{FF2B5EF4-FFF2-40B4-BE49-F238E27FC236}">
              <a16:creationId xmlns:a16="http://schemas.microsoft.com/office/drawing/2014/main" xmlns="" id="{00000000-0008-0000-0700-0000C1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50" name="Text Box 85">
          <a:extLst>
            <a:ext uri="{FF2B5EF4-FFF2-40B4-BE49-F238E27FC236}">
              <a16:creationId xmlns:a16="http://schemas.microsoft.com/office/drawing/2014/main" xmlns="" id="{00000000-0008-0000-0700-0000C2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51" name="Text Box 86">
          <a:extLst>
            <a:ext uri="{FF2B5EF4-FFF2-40B4-BE49-F238E27FC236}">
              <a16:creationId xmlns:a16="http://schemas.microsoft.com/office/drawing/2014/main" xmlns="" id="{00000000-0008-0000-0700-0000C3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52" name="Text Box 87">
          <a:extLst>
            <a:ext uri="{FF2B5EF4-FFF2-40B4-BE49-F238E27FC236}">
              <a16:creationId xmlns:a16="http://schemas.microsoft.com/office/drawing/2014/main" xmlns="" id="{00000000-0008-0000-0700-0000C4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53" name="Text Box 88">
          <a:extLst>
            <a:ext uri="{FF2B5EF4-FFF2-40B4-BE49-F238E27FC236}">
              <a16:creationId xmlns:a16="http://schemas.microsoft.com/office/drawing/2014/main" xmlns="" id="{00000000-0008-0000-0700-0000C5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54" name="Text Box 89">
          <a:extLst>
            <a:ext uri="{FF2B5EF4-FFF2-40B4-BE49-F238E27FC236}">
              <a16:creationId xmlns:a16="http://schemas.microsoft.com/office/drawing/2014/main" xmlns="" id="{00000000-0008-0000-0700-0000C6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55" name="Text Box 90">
          <a:extLst>
            <a:ext uri="{FF2B5EF4-FFF2-40B4-BE49-F238E27FC236}">
              <a16:creationId xmlns:a16="http://schemas.microsoft.com/office/drawing/2014/main" xmlns="" id="{00000000-0008-0000-0700-0000C7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56" name="Text Box 91">
          <a:extLst>
            <a:ext uri="{FF2B5EF4-FFF2-40B4-BE49-F238E27FC236}">
              <a16:creationId xmlns:a16="http://schemas.microsoft.com/office/drawing/2014/main" xmlns="" id="{00000000-0008-0000-0700-0000C8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</xdr:row>
      <xdr:rowOff>0</xdr:rowOff>
    </xdr:from>
    <xdr:to>
      <xdr:col>1</xdr:col>
      <xdr:colOff>2162175</xdr:colOff>
      <xdr:row>73</xdr:row>
      <xdr:rowOff>161925</xdr:rowOff>
    </xdr:to>
    <xdr:sp macro="" textlink="">
      <xdr:nvSpPr>
        <xdr:cNvPr id="457" name="Text Box 92">
          <a:extLst>
            <a:ext uri="{FF2B5EF4-FFF2-40B4-BE49-F238E27FC236}">
              <a16:creationId xmlns:a16="http://schemas.microsoft.com/office/drawing/2014/main" xmlns="" id="{00000000-0008-0000-0700-0000C9010000}"/>
            </a:ext>
          </a:extLst>
        </xdr:cNvPr>
        <xdr:cNvSpPr txBox="1">
          <a:spLocks noChangeArrowheads="1"/>
        </xdr:cNvSpPr>
      </xdr:nvSpPr>
      <xdr:spPr bwMode="auto">
        <a:xfrm>
          <a:off x="2809875" y="27584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58" name="Text Box 26">
          <a:extLst>
            <a:ext uri="{FF2B5EF4-FFF2-40B4-BE49-F238E27FC236}">
              <a16:creationId xmlns:a16="http://schemas.microsoft.com/office/drawing/2014/main" xmlns="" id="{00000000-0008-0000-0700-0000CA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59" name="Text Box 27">
          <a:extLst>
            <a:ext uri="{FF2B5EF4-FFF2-40B4-BE49-F238E27FC236}">
              <a16:creationId xmlns:a16="http://schemas.microsoft.com/office/drawing/2014/main" xmlns="" id="{00000000-0008-0000-0700-0000CB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0" name="Text Box 28">
          <a:extLst>
            <a:ext uri="{FF2B5EF4-FFF2-40B4-BE49-F238E27FC236}">
              <a16:creationId xmlns:a16="http://schemas.microsoft.com/office/drawing/2014/main" xmlns="" id="{00000000-0008-0000-0700-0000CC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1" name="Text Box 29">
          <a:extLst>
            <a:ext uri="{FF2B5EF4-FFF2-40B4-BE49-F238E27FC236}">
              <a16:creationId xmlns:a16="http://schemas.microsoft.com/office/drawing/2014/main" xmlns="" id="{00000000-0008-0000-0700-0000CD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2" name="Text Box 30">
          <a:extLst>
            <a:ext uri="{FF2B5EF4-FFF2-40B4-BE49-F238E27FC236}">
              <a16:creationId xmlns:a16="http://schemas.microsoft.com/office/drawing/2014/main" xmlns="" id="{00000000-0008-0000-0700-0000CE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3" name="Text Box 31">
          <a:extLst>
            <a:ext uri="{FF2B5EF4-FFF2-40B4-BE49-F238E27FC236}">
              <a16:creationId xmlns:a16="http://schemas.microsoft.com/office/drawing/2014/main" xmlns="" id="{00000000-0008-0000-0700-0000CF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4" name="Text Box 32">
          <a:extLst>
            <a:ext uri="{FF2B5EF4-FFF2-40B4-BE49-F238E27FC236}">
              <a16:creationId xmlns:a16="http://schemas.microsoft.com/office/drawing/2014/main" xmlns="" id="{00000000-0008-0000-0700-0000D0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5" name="Text Box 33">
          <a:extLst>
            <a:ext uri="{FF2B5EF4-FFF2-40B4-BE49-F238E27FC236}">
              <a16:creationId xmlns:a16="http://schemas.microsoft.com/office/drawing/2014/main" xmlns="" id="{00000000-0008-0000-0700-0000D1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6" name="Text Box 34">
          <a:extLst>
            <a:ext uri="{FF2B5EF4-FFF2-40B4-BE49-F238E27FC236}">
              <a16:creationId xmlns:a16="http://schemas.microsoft.com/office/drawing/2014/main" xmlns="" id="{00000000-0008-0000-0700-0000D2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7" name="Text Box 35">
          <a:extLst>
            <a:ext uri="{FF2B5EF4-FFF2-40B4-BE49-F238E27FC236}">
              <a16:creationId xmlns:a16="http://schemas.microsoft.com/office/drawing/2014/main" xmlns="" id="{00000000-0008-0000-0700-0000D3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8" name="Text Box 36">
          <a:extLst>
            <a:ext uri="{FF2B5EF4-FFF2-40B4-BE49-F238E27FC236}">
              <a16:creationId xmlns:a16="http://schemas.microsoft.com/office/drawing/2014/main" xmlns="" id="{00000000-0008-0000-0700-0000D4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69" name="Text Box 37">
          <a:extLst>
            <a:ext uri="{FF2B5EF4-FFF2-40B4-BE49-F238E27FC236}">
              <a16:creationId xmlns:a16="http://schemas.microsoft.com/office/drawing/2014/main" xmlns="" id="{00000000-0008-0000-0700-0000D5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0" name="Text Box 38">
          <a:extLst>
            <a:ext uri="{FF2B5EF4-FFF2-40B4-BE49-F238E27FC236}">
              <a16:creationId xmlns:a16="http://schemas.microsoft.com/office/drawing/2014/main" xmlns="" id="{00000000-0008-0000-0700-0000D6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xmlns="" id="{00000000-0008-0000-0700-0000D7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2" name="Text Box 40">
          <a:extLst>
            <a:ext uri="{FF2B5EF4-FFF2-40B4-BE49-F238E27FC236}">
              <a16:creationId xmlns:a16="http://schemas.microsoft.com/office/drawing/2014/main" xmlns="" id="{00000000-0008-0000-0700-0000D8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3" name="Text Box 41">
          <a:extLst>
            <a:ext uri="{FF2B5EF4-FFF2-40B4-BE49-F238E27FC236}">
              <a16:creationId xmlns:a16="http://schemas.microsoft.com/office/drawing/2014/main" xmlns="" id="{00000000-0008-0000-0700-0000D9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4" name="Text Box 42">
          <a:extLst>
            <a:ext uri="{FF2B5EF4-FFF2-40B4-BE49-F238E27FC236}">
              <a16:creationId xmlns:a16="http://schemas.microsoft.com/office/drawing/2014/main" xmlns="" id="{00000000-0008-0000-0700-0000DA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xmlns="" id="{00000000-0008-0000-0700-0000DB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6" name="Text Box 44">
          <a:extLst>
            <a:ext uri="{FF2B5EF4-FFF2-40B4-BE49-F238E27FC236}">
              <a16:creationId xmlns:a16="http://schemas.microsoft.com/office/drawing/2014/main" xmlns="" id="{00000000-0008-0000-0700-0000DC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7" name="Text Box 45">
          <a:extLst>
            <a:ext uri="{FF2B5EF4-FFF2-40B4-BE49-F238E27FC236}">
              <a16:creationId xmlns:a16="http://schemas.microsoft.com/office/drawing/2014/main" xmlns="" id="{00000000-0008-0000-0700-0000DD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xmlns="" id="{00000000-0008-0000-0700-0000DE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79" name="Text Box 47">
          <a:extLst>
            <a:ext uri="{FF2B5EF4-FFF2-40B4-BE49-F238E27FC236}">
              <a16:creationId xmlns:a16="http://schemas.microsoft.com/office/drawing/2014/main" xmlns="" id="{00000000-0008-0000-0700-0000DF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0" name="Text Box 49">
          <a:extLst>
            <a:ext uri="{FF2B5EF4-FFF2-40B4-BE49-F238E27FC236}">
              <a16:creationId xmlns:a16="http://schemas.microsoft.com/office/drawing/2014/main" xmlns="" id="{00000000-0008-0000-0700-0000E0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1" name="Text Box 50">
          <a:extLst>
            <a:ext uri="{FF2B5EF4-FFF2-40B4-BE49-F238E27FC236}">
              <a16:creationId xmlns:a16="http://schemas.microsoft.com/office/drawing/2014/main" xmlns="" id="{00000000-0008-0000-0700-0000E1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2" name="Text Box 51">
          <a:extLst>
            <a:ext uri="{FF2B5EF4-FFF2-40B4-BE49-F238E27FC236}">
              <a16:creationId xmlns:a16="http://schemas.microsoft.com/office/drawing/2014/main" xmlns="" id="{00000000-0008-0000-0700-0000E2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3" name="Text Box 52">
          <a:extLst>
            <a:ext uri="{FF2B5EF4-FFF2-40B4-BE49-F238E27FC236}">
              <a16:creationId xmlns:a16="http://schemas.microsoft.com/office/drawing/2014/main" xmlns="" id="{00000000-0008-0000-0700-0000E3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4" name="Text Box 53">
          <a:extLst>
            <a:ext uri="{FF2B5EF4-FFF2-40B4-BE49-F238E27FC236}">
              <a16:creationId xmlns:a16="http://schemas.microsoft.com/office/drawing/2014/main" xmlns="" id="{00000000-0008-0000-0700-0000E4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5" name="Text Box 54">
          <a:extLst>
            <a:ext uri="{FF2B5EF4-FFF2-40B4-BE49-F238E27FC236}">
              <a16:creationId xmlns:a16="http://schemas.microsoft.com/office/drawing/2014/main" xmlns="" id="{00000000-0008-0000-0700-0000E5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6" name="Text Box 55">
          <a:extLst>
            <a:ext uri="{FF2B5EF4-FFF2-40B4-BE49-F238E27FC236}">
              <a16:creationId xmlns:a16="http://schemas.microsoft.com/office/drawing/2014/main" xmlns="" id="{00000000-0008-0000-0700-0000E6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7" name="Text Box 56">
          <a:extLst>
            <a:ext uri="{FF2B5EF4-FFF2-40B4-BE49-F238E27FC236}">
              <a16:creationId xmlns:a16="http://schemas.microsoft.com/office/drawing/2014/main" xmlns="" id="{00000000-0008-0000-0700-0000E7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8" name="Text Box 57">
          <a:extLst>
            <a:ext uri="{FF2B5EF4-FFF2-40B4-BE49-F238E27FC236}">
              <a16:creationId xmlns:a16="http://schemas.microsoft.com/office/drawing/2014/main" xmlns="" id="{00000000-0008-0000-0700-0000E8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89" name="Text Box 58">
          <a:extLst>
            <a:ext uri="{FF2B5EF4-FFF2-40B4-BE49-F238E27FC236}">
              <a16:creationId xmlns:a16="http://schemas.microsoft.com/office/drawing/2014/main" xmlns="" id="{00000000-0008-0000-0700-0000E9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0" name="Text Box 59">
          <a:extLst>
            <a:ext uri="{FF2B5EF4-FFF2-40B4-BE49-F238E27FC236}">
              <a16:creationId xmlns:a16="http://schemas.microsoft.com/office/drawing/2014/main" xmlns="" id="{00000000-0008-0000-0700-0000EA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1" name="Text Box 60">
          <a:extLst>
            <a:ext uri="{FF2B5EF4-FFF2-40B4-BE49-F238E27FC236}">
              <a16:creationId xmlns:a16="http://schemas.microsoft.com/office/drawing/2014/main" xmlns="" id="{00000000-0008-0000-0700-0000EB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2" name="Text Box 61">
          <a:extLst>
            <a:ext uri="{FF2B5EF4-FFF2-40B4-BE49-F238E27FC236}">
              <a16:creationId xmlns:a16="http://schemas.microsoft.com/office/drawing/2014/main" xmlns="" id="{00000000-0008-0000-0700-0000EC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3" name="Text Box 62">
          <a:extLst>
            <a:ext uri="{FF2B5EF4-FFF2-40B4-BE49-F238E27FC236}">
              <a16:creationId xmlns:a16="http://schemas.microsoft.com/office/drawing/2014/main" xmlns="" id="{00000000-0008-0000-0700-0000ED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4" name="Text Box 63">
          <a:extLst>
            <a:ext uri="{FF2B5EF4-FFF2-40B4-BE49-F238E27FC236}">
              <a16:creationId xmlns:a16="http://schemas.microsoft.com/office/drawing/2014/main" xmlns="" id="{00000000-0008-0000-0700-0000EE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5" name="Text Box 64">
          <a:extLst>
            <a:ext uri="{FF2B5EF4-FFF2-40B4-BE49-F238E27FC236}">
              <a16:creationId xmlns:a16="http://schemas.microsoft.com/office/drawing/2014/main" xmlns="" id="{00000000-0008-0000-0700-0000EF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6" name="Text Box 65">
          <a:extLst>
            <a:ext uri="{FF2B5EF4-FFF2-40B4-BE49-F238E27FC236}">
              <a16:creationId xmlns:a16="http://schemas.microsoft.com/office/drawing/2014/main" xmlns="" id="{00000000-0008-0000-0700-0000F0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7" name="Text Box 66">
          <a:extLst>
            <a:ext uri="{FF2B5EF4-FFF2-40B4-BE49-F238E27FC236}">
              <a16:creationId xmlns:a16="http://schemas.microsoft.com/office/drawing/2014/main" xmlns="" id="{00000000-0008-0000-0700-0000F1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8" name="Text Box 67">
          <a:extLst>
            <a:ext uri="{FF2B5EF4-FFF2-40B4-BE49-F238E27FC236}">
              <a16:creationId xmlns:a16="http://schemas.microsoft.com/office/drawing/2014/main" xmlns="" id="{00000000-0008-0000-0700-0000F2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499" name="Text Box 68">
          <a:extLst>
            <a:ext uri="{FF2B5EF4-FFF2-40B4-BE49-F238E27FC236}">
              <a16:creationId xmlns:a16="http://schemas.microsoft.com/office/drawing/2014/main" xmlns="" id="{00000000-0008-0000-0700-0000F3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0" name="Text Box 69">
          <a:extLst>
            <a:ext uri="{FF2B5EF4-FFF2-40B4-BE49-F238E27FC236}">
              <a16:creationId xmlns:a16="http://schemas.microsoft.com/office/drawing/2014/main" xmlns="" id="{00000000-0008-0000-0700-0000F4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1" name="Text Box 70">
          <a:extLst>
            <a:ext uri="{FF2B5EF4-FFF2-40B4-BE49-F238E27FC236}">
              <a16:creationId xmlns:a16="http://schemas.microsoft.com/office/drawing/2014/main" xmlns="" id="{00000000-0008-0000-0700-0000F5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2" name="Text Box 71">
          <a:extLst>
            <a:ext uri="{FF2B5EF4-FFF2-40B4-BE49-F238E27FC236}">
              <a16:creationId xmlns:a16="http://schemas.microsoft.com/office/drawing/2014/main" xmlns="" id="{00000000-0008-0000-0700-0000F6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3" name="Text Box 72">
          <a:extLst>
            <a:ext uri="{FF2B5EF4-FFF2-40B4-BE49-F238E27FC236}">
              <a16:creationId xmlns:a16="http://schemas.microsoft.com/office/drawing/2014/main" xmlns="" id="{00000000-0008-0000-0700-0000F7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4" name="Text Box 73">
          <a:extLst>
            <a:ext uri="{FF2B5EF4-FFF2-40B4-BE49-F238E27FC236}">
              <a16:creationId xmlns:a16="http://schemas.microsoft.com/office/drawing/2014/main" xmlns="" id="{00000000-0008-0000-0700-0000F8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xmlns="" id="{00000000-0008-0000-0700-0000F9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xmlns="" id="{00000000-0008-0000-0700-0000FA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7" name="Text Box 76">
          <a:extLst>
            <a:ext uri="{FF2B5EF4-FFF2-40B4-BE49-F238E27FC236}">
              <a16:creationId xmlns:a16="http://schemas.microsoft.com/office/drawing/2014/main" xmlns="" id="{00000000-0008-0000-0700-0000FB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8" name="Text Box 77">
          <a:extLst>
            <a:ext uri="{FF2B5EF4-FFF2-40B4-BE49-F238E27FC236}">
              <a16:creationId xmlns:a16="http://schemas.microsoft.com/office/drawing/2014/main" xmlns="" id="{00000000-0008-0000-0700-0000FC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09" name="Text Box 78">
          <a:extLst>
            <a:ext uri="{FF2B5EF4-FFF2-40B4-BE49-F238E27FC236}">
              <a16:creationId xmlns:a16="http://schemas.microsoft.com/office/drawing/2014/main" xmlns="" id="{00000000-0008-0000-0700-0000FD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0" name="Text Box 79">
          <a:extLst>
            <a:ext uri="{FF2B5EF4-FFF2-40B4-BE49-F238E27FC236}">
              <a16:creationId xmlns:a16="http://schemas.microsoft.com/office/drawing/2014/main" xmlns="" id="{00000000-0008-0000-0700-0000FE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1" name="Text Box 80">
          <a:extLst>
            <a:ext uri="{FF2B5EF4-FFF2-40B4-BE49-F238E27FC236}">
              <a16:creationId xmlns:a16="http://schemas.microsoft.com/office/drawing/2014/main" xmlns="" id="{00000000-0008-0000-0700-0000FF01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2" name="Text Box 81">
          <a:extLst>
            <a:ext uri="{FF2B5EF4-FFF2-40B4-BE49-F238E27FC236}">
              <a16:creationId xmlns:a16="http://schemas.microsoft.com/office/drawing/2014/main" xmlns="" id="{00000000-0008-0000-0700-000000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3" name="Text Box 82">
          <a:extLst>
            <a:ext uri="{FF2B5EF4-FFF2-40B4-BE49-F238E27FC236}">
              <a16:creationId xmlns:a16="http://schemas.microsoft.com/office/drawing/2014/main" xmlns="" id="{00000000-0008-0000-0700-000001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4" name="Text Box 83">
          <a:extLst>
            <a:ext uri="{FF2B5EF4-FFF2-40B4-BE49-F238E27FC236}">
              <a16:creationId xmlns:a16="http://schemas.microsoft.com/office/drawing/2014/main" xmlns="" id="{00000000-0008-0000-0700-000002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5" name="Text Box 84">
          <a:extLst>
            <a:ext uri="{FF2B5EF4-FFF2-40B4-BE49-F238E27FC236}">
              <a16:creationId xmlns:a16="http://schemas.microsoft.com/office/drawing/2014/main" xmlns="" id="{00000000-0008-0000-0700-000003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6" name="Text Box 85">
          <a:extLst>
            <a:ext uri="{FF2B5EF4-FFF2-40B4-BE49-F238E27FC236}">
              <a16:creationId xmlns:a16="http://schemas.microsoft.com/office/drawing/2014/main" xmlns="" id="{00000000-0008-0000-0700-000004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7" name="Text Box 86">
          <a:extLst>
            <a:ext uri="{FF2B5EF4-FFF2-40B4-BE49-F238E27FC236}">
              <a16:creationId xmlns:a16="http://schemas.microsoft.com/office/drawing/2014/main" xmlns="" id="{00000000-0008-0000-0700-000005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8" name="Text Box 87">
          <a:extLst>
            <a:ext uri="{FF2B5EF4-FFF2-40B4-BE49-F238E27FC236}">
              <a16:creationId xmlns:a16="http://schemas.microsoft.com/office/drawing/2014/main" xmlns="" id="{00000000-0008-0000-0700-000006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19" name="Text Box 88">
          <a:extLst>
            <a:ext uri="{FF2B5EF4-FFF2-40B4-BE49-F238E27FC236}">
              <a16:creationId xmlns:a16="http://schemas.microsoft.com/office/drawing/2014/main" xmlns="" id="{00000000-0008-0000-0700-000007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20" name="Text Box 89">
          <a:extLst>
            <a:ext uri="{FF2B5EF4-FFF2-40B4-BE49-F238E27FC236}">
              <a16:creationId xmlns:a16="http://schemas.microsoft.com/office/drawing/2014/main" xmlns="" id="{00000000-0008-0000-0700-000008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21" name="Text Box 90">
          <a:extLst>
            <a:ext uri="{FF2B5EF4-FFF2-40B4-BE49-F238E27FC236}">
              <a16:creationId xmlns:a16="http://schemas.microsoft.com/office/drawing/2014/main" xmlns="" id="{00000000-0008-0000-0700-000009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22" name="Text Box 91">
          <a:extLst>
            <a:ext uri="{FF2B5EF4-FFF2-40B4-BE49-F238E27FC236}">
              <a16:creationId xmlns:a16="http://schemas.microsoft.com/office/drawing/2014/main" xmlns="" id="{00000000-0008-0000-0700-00000A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74</xdr:row>
      <xdr:rowOff>0</xdr:rowOff>
    </xdr:from>
    <xdr:ext cx="76200" cy="200025"/>
    <xdr:sp macro="" textlink="">
      <xdr:nvSpPr>
        <xdr:cNvPr id="523" name="Text Box 92">
          <a:extLst>
            <a:ext uri="{FF2B5EF4-FFF2-40B4-BE49-F238E27FC236}">
              <a16:creationId xmlns:a16="http://schemas.microsoft.com/office/drawing/2014/main" xmlns="" id="{00000000-0008-0000-0700-00000B020000}"/>
            </a:ext>
          </a:extLst>
        </xdr:cNvPr>
        <xdr:cNvSpPr txBox="1">
          <a:spLocks noChangeArrowheads="1"/>
        </xdr:cNvSpPr>
      </xdr:nvSpPr>
      <xdr:spPr bwMode="auto">
        <a:xfrm>
          <a:off x="28098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24" name="Text Box 95">
          <a:extLst>
            <a:ext uri="{FF2B5EF4-FFF2-40B4-BE49-F238E27FC236}">
              <a16:creationId xmlns:a16="http://schemas.microsoft.com/office/drawing/2014/main" xmlns="" id="{00000000-0008-0000-0700-00000C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25" name="Text Box 96">
          <a:extLst>
            <a:ext uri="{FF2B5EF4-FFF2-40B4-BE49-F238E27FC236}">
              <a16:creationId xmlns:a16="http://schemas.microsoft.com/office/drawing/2014/main" xmlns="" id="{00000000-0008-0000-0700-00000D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26" name="Text Box 97">
          <a:extLst>
            <a:ext uri="{FF2B5EF4-FFF2-40B4-BE49-F238E27FC236}">
              <a16:creationId xmlns:a16="http://schemas.microsoft.com/office/drawing/2014/main" xmlns="" id="{00000000-0008-0000-0700-00000E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27" name="Text Box 98">
          <a:extLst>
            <a:ext uri="{FF2B5EF4-FFF2-40B4-BE49-F238E27FC236}">
              <a16:creationId xmlns:a16="http://schemas.microsoft.com/office/drawing/2014/main" xmlns="" id="{00000000-0008-0000-0700-00000F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28" name="Text Box 99">
          <a:extLst>
            <a:ext uri="{FF2B5EF4-FFF2-40B4-BE49-F238E27FC236}">
              <a16:creationId xmlns:a16="http://schemas.microsoft.com/office/drawing/2014/main" xmlns="" id="{00000000-0008-0000-0700-000010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29" name="Text Box 100">
          <a:extLst>
            <a:ext uri="{FF2B5EF4-FFF2-40B4-BE49-F238E27FC236}">
              <a16:creationId xmlns:a16="http://schemas.microsoft.com/office/drawing/2014/main" xmlns="" id="{00000000-0008-0000-0700-000011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0" name="Text Box 101">
          <a:extLst>
            <a:ext uri="{FF2B5EF4-FFF2-40B4-BE49-F238E27FC236}">
              <a16:creationId xmlns:a16="http://schemas.microsoft.com/office/drawing/2014/main" xmlns="" id="{00000000-0008-0000-0700-000012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1" name="Text Box 102">
          <a:extLst>
            <a:ext uri="{FF2B5EF4-FFF2-40B4-BE49-F238E27FC236}">
              <a16:creationId xmlns:a16="http://schemas.microsoft.com/office/drawing/2014/main" xmlns="" id="{00000000-0008-0000-0700-000013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2" name="Text Box 103">
          <a:extLst>
            <a:ext uri="{FF2B5EF4-FFF2-40B4-BE49-F238E27FC236}">
              <a16:creationId xmlns:a16="http://schemas.microsoft.com/office/drawing/2014/main" xmlns="" id="{00000000-0008-0000-0700-000014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3" name="Text Box 104">
          <a:extLst>
            <a:ext uri="{FF2B5EF4-FFF2-40B4-BE49-F238E27FC236}">
              <a16:creationId xmlns:a16="http://schemas.microsoft.com/office/drawing/2014/main" xmlns="" id="{00000000-0008-0000-0700-000015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4" name="Text Box 105">
          <a:extLst>
            <a:ext uri="{FF2B5EF4-FFF2-40B4-BE49-F238E27FC236}">
              <a16:creationId xmlns:a16="http://schemas.microsoft.com/office/drawing/2014/main" xmlns="" id="{00000000-0008-0000-0700-000016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5" name="Text Box 106">
          <a:extLst>
            <a:ext uri="{FF2B5EF4-FFF2-40B4-BE49-F238E27FC236}">
              <a16:creationId xmlns:a16="http://schemas.microsoft.com/office/drawing/2014/main" xmlns="" id="{00000000-0008-0000-0700-000017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6" name="Text Box 107">
          <a:extLst>
            <a:ext uri="{FF2B5EF4-FFF2-40B4-BE49-F238E27FC236}">
              <a16:creationId xmlns:a16="http://schemas.microsoft.com/office/drawing/2014/main" xmlns="" id="{00000000-0008-0000-0700-000018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7" name="Text Box 108">
          <a:extLst>
            <a:ext uri="{FF2B5EF4-FFF2-40B4-BE49-F238E27FC236}">
              <a16:creationId xmlns:a16="http://schemas.microsoft.com/office/drawing/2014/main" xmlns="" id="{00000000-0008-0000-0700-000019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8" name="Text Box 109">
          <a:extLst>
            <a:ext uri="{FF2B5EF4-FFF2-40B4-BE49-F238E27FC236}">
              <a16:creationId xmlns:a16="http://schemas.microsoft.com/office/drawing/2014/main" xmlns="" id="{00000000-0008-0000-0700-00001A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39" name="Text Box 110">
          <a:extLst>
            <a:ext uri="{FF2B5EF4-FFF2-40B4-BE49-F238E27FC236}">
              <a16:creationId xmlns:a16="http://schemas.microsoft.com/office/drawing/2014/main" xmlns="" id="{00000000-0008-0000-0700-00001B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0" name="Text Box 111">
          <a:extLst>
            <a:ext uri="{FF2B5EF4-FFF2-40B4-BE49-F238E27FC236}">
              <a16:creationId xmlns:a16="http://schemas.microsoft.com/office/drawing/2014/main" xmlns="" id="{00000000-0008-0000-0700-00001C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1" name="Text Box 112">
          <a:extLst>
            <a:ext uri="{FF2B5EF4-FFF2-40B4-BE49-F238E27FC236}">
              <a16:creationId xmlns:a16="http://schemas.microsoft.com/office/drawing/2014/main" xmlns="" id="{00000000-0008-0000-0700-00001D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2" name="Text Box 113">
          <a:extLst>
            <a:ext uri="{FF2B5EF4-FFF2-40B4-BE49-F238E27FC236}">
              <a16:creationId xmlns:a16="http://schemas.microsoft.com/office/drawing/2014/main" xmlns="" id="{00000000-0008-0000-0700-00001E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3" name="Text Box 114">
          <a:extLst>
            <a:ext uri="{FF2B5EF4-FFF2-40B4-BE49-F238E27FC236}">
              <a16:creationId xmlns:a16="http://schemas.microsoft.com/office/drawing/2014/main" xmlns="" id="{00000000-0008-0000-0700-00001F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4" name="Text Box 115">
          <a:extLst>
            <a:ext uri="{FF2B5EF4-FFF2-40B4-BE49-F238E27FC236}">
              <a16:creationId xmlns:a16="http://schemas.microsoft.com/office/drawing/2014/main" xmlns="" id="{00000000-0008-0000-0700-000020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5" name="Text Box 116">
          <a:extLst>
            <a:ext uri="{FF2B5EF4-FFF2-40B4-BE49-F238E27FC236}">
              <a16:creationId xmlns:a16="http://schemas.microsoft.com/office/drawing/2014/main" xmlns="" id="{00000000-0008-0000-0700-000021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6" name="Text Box 117">
          <a:extLst>
            <a:ext uri="{FF2B5EF4-FFF2-40B4-BE49-F238E27FC236}">
              <a16:creationId xmlns:a16="http://schemas.microsoft.com/office/drawing/2014/main" xmlns="" id="{00000000-0008-0000-0700-000022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7" name="Text Box 123">
          <a:extLst>
            <a:ext uri="{FF2B5EF4-FFF2-40B4-BE49-F238E27FC236}">
              <a16:creationId xmlns:a16="http://schemas.microsoft.com/office/drawing/2014/main" xmlns="" id="{00000000-0008-0000-0700-000023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8" name="Text Box 124">
          <a:extLst>
            <a:ext uri="{FF2B5EF4-FFF2-40B4-BE49-F238E27FC236}">
              <a16:creationId xmlns:a16="http://schemas.microsoft.com/office/drawing/2014/main" xmlns="" id="{00000000-0008-0000-0700-000024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49" name="Text Box 125">
          <a:extLst>
            <a:ext uri="{FF2B5EF4-FFF2-40B4-BE49-F238E27FC236}">
              <a16:creationId xmlns:a16="http://schemas.microsoft.com/office/drawing/2014/main" xmlns="" id="{00000000-0008-0000-0700-000025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50" name="Text Box 126">
          <a:extLst>
            <a:ext uri="{FF2B5EF4-FFF2-40B4-BE49-F238E27FC236}">
              <a16:creationId xmlns:a16="http://schemas.microsoft.com/office/drawing/2014/main" xmlns="" id="{00000000-0008-0000-0700-000026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51" name="Text Box 127">
          <a:extLst>
            <a:ext uri="{FF2B5EF4-FFF2-40B4-BE49-F238E27FC236}">
              <a16:creationId xmlns:a16="http://schemas.microsoft.com/office/drawing/2014/main" xmlns="" id="{00000000-0008-0000-0700-000027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52" name="Text Box 128">
          <a:extLst>
            <a:ext uri="{FF2B5EF4-FFF2-40B4-BE49-F238E27FC236}">
              <a16:creationId xmlns:a16="http://schemas.microsoft.com/office/drawing/2014/main" xmlns="" id="{00000000-0008-0000-0700-000028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53" name="Text Box 129">
          <a:extLst>
            <a:ext uri="{FF2B5EF4-FFF2-40B4-BE49-F238E27FC236}">
              <a16:creationId xmlns:a16="http://schemas.microsoft.com/office/drawing/2014/main" xmlns="" id="{00000000-0008-0000-0700-000029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78</xdr:row>
      <xdr:rowOff>19050</xdr:rowOff>
    </xdr:to>
    <xdr:sp macro="" textlink="">
      <xdr:nvSpPr>
        <xdr:cNvPr id="554" name="Text Box 130">
          <a:extLst>
            <a:ext uri="{FF2B5EF4-FFF2-40B4-BE49-F238E27FC236}">
              <a16:creationId xmlns:a16="http://schemas.microsoft.com/office/drawing/2014/main" xmlns="" id="{00000000-0008-0000-0700-00002A020000}"/>
            </a:ext>
          </a:extLst>
        </xdr:cNvPr>
        <xdr:cNvSpPr txBox="1">
          <a:spLocks noChangeArrowheads="1"/>
        </xdr:cNvSpPr>
      </xdr:nvSpPr>
      <xdr:spPr bwMode="auto">
        <a:xfrm>
          <a:off x="28098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333375</xdr:rowOff>
    </xdr:from>
    <xdr:to>
      <xdr:col>1</xdr:col>
      <xdr:colOff>2247900</xdr:colOff>
      <xdr:row>78</xdr:row>
      <xdr:rowOff>209550</xdr:rowOff>
    </xdr:to>
    <xdr:sp macro="" textlink="">
      <xdr:nvSpPr>
        <xdr:cNvPr id="555" name="Text Box 119">
          <a:extLst>
            <a:ext uri="{FF2B5EF4-FFF2-40B4-BE49-F238E27FC236}">
              <a16:creationId xmlns:a16="http://schemas.microsoft.com/office/drawing/2014/main" xmlns="" id="{00000000-0008-0000-0700-00002B02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333375</xdr:rowOff>
    </xdr:from>
    <xdr:to>
      <xdr:col>1</xdr:col>
      <xdr:colOff>2247900</xdr:colOff>
      <xdr:row>78</xdr:row>
      <xdr:rowOff>209550</xdr:rowOff>
    </xdr:to>
    <xdr:sp macro="" textlink="">
      <xdr:nvSpPr>
        <xdr:cNvPr id="556" name="Text Box 120">
          <a:extLst>
            <a:ext uri="{FF2B5EF4-FFF2-40B4-BE49-F238E27FC236}">
              <a16:creationId xmlns:a16="http://schemas.microsoft.com/office/drawing/2014/main" xmlns="" id="{00000000-0008-0000-0700-00002C020000}"/>
            </a:ext>
          </a:extLst>
        </xdr:cNvPr>
        <xdr:cNvSpPr txBox="1">
          <a:spLocks noChangeArrowheads="1"/>
        </xdr:cNvSpPr>
      </xdr:nvSpPr>
      <xdr:spPr bwMode="auto">
        <a:xfrm>
          <a:off x="28098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57" name="Text Box 26">
          <a:extLst>
            <a:ext uri="{FF2B5EF4-FFF2-40B4-BE49-F238E27FC236}">
              <a16:creationId xmlns:a16="http://schemas.microsoft.com/office/drawing/2014/main" xmlns="" id="{00000000-0008-0000-0700-00002D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58" name="Text Box 27">
          <a:extLst>
            <a:ext uri="{FF2B5EF4-FFF2-40B4-BE49-F238E27FC236}">
              <a16:creationId xmlns:a16="http://schemas.microsoft.com/office/drawing/2014/main" xmlns="" id="{00000000-0008-0000-0700-00002E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59" name="Text Box 28">
          <a:extLst>
            <a:ext uri="{FF2B5EF4-FFF2-40B4-BE49-F238E27FC236}">
              <a16:creationId xmlns:a16="http://schemas.microsoft.com/office/drawing/2014/main" xmlns="" id="{00000000-0008-0000-0700-00002F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0" name="Text Box 29">
          <a:extLst>
            <a:ext uri="{FF2B5EF4-FFF2-40B4-BE49-F238E27FC236}">
              <a16:creationId xmlns:a16="http://schemas.microsoft.com/office/drawing/2014/main" xmlns="" id="{00000000-0008-0000-0700-000030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1" name="Text Box 30">
          <a:extLst>
            <a:ext uri="{FF2B5EF4-FFF2-40B4-BE49-F238E27FC236}">
              <a16:creationId xmlns:a16="http://schemas.microsoft.com/office/drawing/2014/main" xmlns="" id="{00000000-0008-0000-0700-000031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2" name="Text Box 31">
          <a:extLst>
            <a:ext uri="{FF2B5EF4-FFF2-40B4-BE49-F238E27FC236}">
              <a16:creationId xmlns:a16="http://schemas.microsoft.com/office/drawing/2014/main" xmlns="" id="{00000000-0008-0000-0700-000032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3" name="Text Box 32">
          <a:extLst>
            <a:ext uri="{FF2B5EF4-FFF2-40B4-BE49-F238E27FC236}">
              <a16:creationId xmlns:a16="http://schemas.microsoft.com/office/drawing/2014/main" xmlns="" id="{00000000-0008-0000-0700-000033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4" name="Text Box 33">
          <a:extLst>
            <a:ext uri="{FF2B5EF4-FFF2-40B4-BE49-F238E27FC236}">
              <a16:creationId xmlns:a16="http://schemas.microsoft.com/office/drawing/2014/main" xmlns="" id="{00000000-0008-0000-0700-000034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5" name="Text Box 34">
          <a:extLst>
            <a:ext uri="{FF2B5EF4-FFF2-40B4-BE49-F238E27FC236}">
              <a16:creationId xmlns:a16="http://schemas.microsoft.com/office/drawing/2014/main" xmlns="" id="{00000000-0008-0000-0700-000035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6" name="Text Box 35">
          <a:extLst>
            <a:ext uri="{FF2B5EF4-FFF2-40B4-BE49-F238E27FC236}">
              <a16:creationId xmlns:a16="http://schemas.microsoft.com/office/drawing/2014/main" xmlns="" id="{00000000-0008-0000-0700-000036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7" name="Text Box 36">
          <a:extLst>
            <a:ext uri="{FF2B5EF4-FFF2-40B4-BE49-F238E27FC236}">
              <a16:creationId xmlns:a16="http://schemas.microsoft.com/office/drawing/2014/main" xmlns="" id="{00000000-0008-0000-0700-000037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8" name="Text Box 37">
          <a:extLst>
            <a:ext uri="{FF2B5EF4-FFF2-40B4-BE49-F238E27FC236}">
              <a16:creationId xmlns:a16="http://schemas.microsoft.com/office/drawing/2014/main" xmlns="" id="{00000000-0008-0000-0700-000038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69" name="Text Box 38">
          <a:extLst>
            <a:ext uri="{FF2B5EF4-FFF2-40B4-BE49-F238E27FC236}">
              <a16:creationId xmlns:a16="http://schemas.microsoft.com/office/drawing/2014/main" xmlns="" id="{00000000-0008-0000-0700-000039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xmlns="" id="{00000000-0008-0000-0700-00003A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1" name="Text Box 40">
          <a:extLst>
            <a:ext uri="{FF2B5EF4-FFF2-40B4-BE49-F238E27FC236}">
              <a16:creationId xmlns:a16="http://schemas.microsoft.com/office/drawing/2014/main" xmlns="" id="{00000000-0008-0000-0700-00003B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2" name="Text Box 41">
          <a:extLst>
            <a:ext uri="{FF2B5EF4-FFF2-40B4-BE49-F238E27FC236}">
              <a16:creationId xmlns:a16="http://schemas.microsoft.com/office/drawing/2014/main" xmlns="" id="{00000000-0008-0000-0700-00003C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3" name="Text Box 42">
          <a:extLst>
            <a:ext uri="{FF2B5EF4-FFF2-40B4-BE49-F238E27FC236}">
              <a16:creationId xmlns:a16="http://schemas.microsoft.com/office/drawing/2014/main" xmlns="" id="{00000000-0008-0000-0700-00003D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4" name="Text Box 43">
          <a:extLst>
            <a:ext uri="{FF2B5EF4-FFF2-40B4-BE49-F238E27FC236}">
              <a16:creationId xmlns:a16="http://schemas.microsoft.com/office/drawing/2014/main" xmlns="" id="{00000000-0008-0000-0700-00003E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5" name="Text Box 44">
          <a:extLst>
            <a:ext uri="{FF2B5EF4-FFF2-40B4-BE49-F238E27FC236}">
              <a16:creationId xmlns:a16="http://schemas.microsoft.com/office/drawing/2014/main" xmlns="" id="{00000000-0008-0000-0700-00003F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6" name="Text Box 45">
          <a:extLst>
            <a:ext uri="{FF2B5EF4-FFF2-40B4-BE49-F238E27FC236}">
              <a16:creationId xmlns:a16="http://schemas.microsoft.com/office/drawing/2014/main" xmlns="" id="{00000000-0008-0000-0700-000040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7" name="Text Box 46">
          <a:extLst>
            <a:ext uri="{FF2B5EF4-FFF2-40B4-BE49-F238E27FC236}">
              <a16:creationId xmlns:a16="http://schemas.microsoft.com/office/drawing/2014/main" xmlns="" id="{00000000-0008-0000-0700-000041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8" name="Text Box 47">
          <a:extLst>
            <a:ext uri="{FF2B5EF4-FFF2-40B4-BE49-F238E27FC236}">
              <a16:creationId xmlns:a16="http://schemas.microsoft.com/office/drawing/2014/main" xmlns="" id="{00000000-0008-0000-0700-000042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79" name="Text Box 49">
          <a:extLst>
            <a:ext uri="{FF2B5EF4-FFF2-40B4-BE49-F238E27FC236}">
              <a16:creationId xmlns:a16="http://schemas.microsoft.com/office/drawing/2014/main" xmlns="" id="{00000000-0008-0000-0700-000043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0" name="Text Box 50">
          <a:extLst>
            <a:ext uri="{FF2B5EF4-FFF2-40B4-BE49-F238E27FC236}">
              <a16:creationId xmlns:a16="http://schemas.microsoft.com/office/drawing/2014/main" xmlns="" id="{00000000-0008-0000-0700-000044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1" name="Text Box 51">
          <a:extLst>
            <a:ext uri="{FF2B5EF4-FFF2-40B4-BE49-F238E27FC236}">
              <a16:creationId xmlns:a16="http://schemas.microsoft.com/office/drawing/2014/main" xmlns="" id="{00000000-0008-0000-0700-000045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2" name="Text Box 52">
          <a:extLst>
            <a:ext uri="{FF2B5EF4-FFF2-40B4-BE49-F238E27FC236}">
              <a16:creationId xmlns:a16="http://schemas.microsoft.com/office/drawing/2014/main" xmlns="" id="{00000000-0008-0000-0700-000046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3" name="Text Box 53">
          <a:extLst>
            <a:ext uri="{FF2B5EF4-FFF2-40B4-BE49-F238E27FC236}">
              <a16:creationId xmlns:a16="http://schemas.microsoft.com/office/drawing/2014/main" xmlns="" id="{00000000-0008-0000-0700-000047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4" name="Text Box 54">
          <a:extLst>
            <a:ext uri="{FF2B5EF4-FFF2-40B4-BE49-F238E27FC236}">
              <a16:creationId xmlns:a16="http://schemas.microsoft.com/office/drawing/2014/main" xmlns="" id="{00000000-0008-0000-0700-000048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5" name="Text Box 55">
          <a:extLst>
            <a:ext uri="{FF2B5EF4-FFF2-40B4-BE49-F238E27FC236}">
              <a16:creationId xmlns:a16="http://schemas.microsoft.com/office/drawing/2014/main" xmlns="" id="{00000000-0008-0000-0700-000049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6" name="Text Box 56">
          <a:extLst>
            <a:ext uri="{FF2B5EF4-FFF2-40B4-BE49-F238E27FC236}">
              <a16:creationId xmlns:a16="http://schemas.microsoft.com/office/drawing/2014/main" xmlns="" id="{00000000-0008-0000-0700-00004A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7" name="Text Box 57">
          <a:extLst>
            <a:ext uri="{FF2B5EF4-FFF2-40B4-BE49-F238E27FC236}">
              <a16:creationId xmlns:a16="http://schemas.microsoft.com/office/drawing/2014/main" xmlns="" id="{00000000-0008-0000-0700-00004B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8" name="Text Box 58">
          <a:extLst>
            <a:ext uri="{FF2B5EF4-FFF2-40B4-BE49-F238E27FC236}">
              <a16:creationId xmlns:a16="http://schemas.microsoft.com/office/drawing/2014/main" xmlns="" id="{00000000-0008-0000-0700-00004C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89" name="Text Box 59">
          <a:extLst>
            <a:ext uri="{FF2B5EF4-FFF2-40B4-BE49-F238E27FC236}">
              <a16:creationId xmlns:a16="http://schemas.microsoft.com/office/drawing/2014/main" xmlns="" id="{00000000-0008-0000-0700-00004D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0" name="Text Box 60">
          <a:extLst>
            <a:ext uri="{FF2B5EF4-FFF2-40B4-BE49-F238E27FC236}">
              <a16:creationId xmlns:a16="http://schemas.microsoft.com/office/drawing/2014/main" xmlns="" id="{00000000-0008-0000-0700-00004E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1" name="Text Box 61">
          <a:extLst>
            <a:ext uri="{FF2B5EF4-FFF2-40B4-BE49-F238E27FC236}">
              <a16:creationId xmlns:a16="http://schemas.microsoft.com/office/drawing/2014/main" xmlns="" id="{00000000-0008-0000-0700-00004F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2" name="Text Box 62">
          <a:extLst>
            <a:ext uri="{FF2B5EF4-FFF2-40B4-BE49-F238E27FC236}">
              <a16:creationId xmlns:a16="http://schemas.microsoft.com/office/drawing/2014/main" xmlns="" id="{00000000-0008-0000-0700-000050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3" name="Text Box 63">
          <a:extLst>
            <a:ext uri="{FF2B5EF4-FFF2-40B4-BE49-F238E27FC236}">
              <a16:creationId xmlns:a16="http://schemas.microsoft.com/office/drawing/2014/main" xmlns="" id="{00000000-0008-0000-0700-000051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4" name="Text Box 64">
          <a:extLst>
            <a:ext uri="{FF2B5EF4-FFF2-40B4-BE49-F238E27FC236}">
              <a16:creationId xmlns:a16="http://schemas.microsoft.com/office/drawing/2014/main" xmlns="" id="{00000000-0008-0000-0700-000052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5" name="Text Box 65">
          <a:extLst>
            <a:ext uri="{FF2B5EF4-FFF2-40B4-BE49-F238E27FC236}">
              <a16:creationId xmlns:a16="http://schemas.microsoft.com/office/drawing/2014/main" xmlns="" id="{00000000-0008-0000-0700-000053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6" name="Text Box 66">
          <a:extLst>
            <a:ext uri="{FF2B5EF4-FFF2-40B4-BE49-F238E27FC236}">
              <a16:creationId xmlns:a16="http://schemas.microsoft.com/office/drawing/2014/main" xmlns="" id="{00000000-0008-0000-0700-000054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7" name="Text Box 67">
          <a:extLst>
            <a:ext uri="{FF2B5EF4-FFF2-40B4-BE49-F238E27FC236}">
              <a16:creationId xmlns:a16="http://schemas.microsoft.com/office/drawing/2014/main" xmlns="" id="{00000000-0008-0000-0700-000055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8" name="Text Box 68">
          <a:extLst>
            <a:ext uri="{FF2B5EF4-FFF2-40B4-BE49-F238E27FC236}">
              <a16:creationId xmlns:a16="http://schemas.microsoft.com/office/drawing/2014/main" xmlns="" id="{00000000-0008-0000-0700-000056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599" name="Text Box 69">
          <a:extLst>
            <a:ext uri="{FF2B5EF4-FFF2-40B4-BE49-F238E27FC236}">
              <a16:creationId xmlns:a16="http://schemas.microsoft.com/office/drawing/2014/main" xmlns="" id="{00000000-0008-0000-0700-000057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0" name="Text Box 70">
          <a:extLst>
            <a:ext uri="{FF2B5EF4-FFF2-40B4-BE49-F238E27FC236}">
              <a16:creationId xmlns:a16="http://schemas.microsoft.com/office/drawing/2014/main" xmlns="" id="{00000000-0008-0000-0700-000058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1" name="Text Box 71">
          <a:extLst>
            <a:ext uri="{FF2B5EF4-FFF2-40B4-BE49-F238E27FC236}">
              <a16:creationId xmlns:a16="http://schemas.microsoft.com/office/drawing/2014/main" xmlns="" id="{00000000-0008-0000-0700-000059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2" name="Text Box 72">
          <a:extLst>
            <a:ext uri="{FF2B5EF4-FFF2-40B4-BE49-F238E27FC236}">
              <a16:creationId xmlns:a16="http://schemas.microsoft.com/office/drawing/2014/main" xmlns="" id="{00000000-0008-0000-0700-00005A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3" name="Text Box 73">
          <a:extLst>
            <a:ext uri="{FF2B5EF4-FFF2-40B4-BE49-F238E27FC236}">
              <a16:creationId xmlns:a16="http://schemas.microsoft.com/office/drawing/2014/main" xmlns="" id="{00000000-0008-0000-0700-00005B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4" name="Text Box 74">
          <a:extLst>
            <a:ext uri="{FF2B5EF4-FFF2-40B4-BE49-F238E27FC236}">
              <a16:creationId xmlns:a16="http://schemas.microsoft.com/office/drawing/2014/main" xmlns="" id="{00000000-0008-0000-0700-00005C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5" name="Text Box 75">
          <a:extLst>
            <a:ext uri="{FF2B5EF4-FFF2-40B4-BE49-F238E27FC236}">
              <a16:creationId xmlns:a16="http://schemas.microsoft.com/office/drawing/2014/main" xmlns="" id="{00000000-0008-0000-0700-00005D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6" name="Text Box 76">
          <a:extLst>
            <a:ext uri="{FF2B5EF4-FFF2-40B4-BE49-F238E27FC236}">
              <a16:creationId xmlns:a16="http://schemas.microsoft.com/office/drawing/2014/main" xmlns="" id="{00000000-0008-0000-0700-00005E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7" name="Text Box 77">
          <a:extLst>
            <a:ext uri="{FF2B5EF4-FFF2-40B4-BE49-F238E27FC236}">
              <a16:creationId xmlns:a16="http://schemas.microsoft.com/office/drawing/2014/main" xmlns="" id="{00000000-0008-0000-0700-00005F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8" name="Text Box 78">
          <a:extLst>
            <a:ext uri="{FF2B5EF4-FFF2-40B4-BE49-F238E27FC236}">
              <a16:creationId xmlns:a16="http://schemas.microsoft.com/office/drawing/2014/main" xmlns="" id="{00000000-0008-0000-0700-000060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09" name="Text Box 79">
          <a:extLst>
            <a:ext uri="{FF2B5EF4-FFF2-40B4-BE49-F238E27FC236}">
              <a16:creationId xmlns:a16="http://schemas.microsoft.com/office/drawing/2014/main" xmlns="" id="{00000000-0008-0000-0700-000061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0" name="Text Box 80">
          <a:extLst>
            <a:ext uri="{FF2B5EF4-FFF2-40B4-BE49-F238E27FC236}">
              <a16:creationId xmlns:a16="http://schemas.microsoft.com/office/drawing/2014/main" xmlns="" id="{00000000-0008-0000-0700-000062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1" name="Text Box 81">
          <a:extLst>
            <a:ext uri="{FF2B5EF4-FFF2-40B4-BE49-F238E27FC236}">
              <a16:creationId xmlns:a16="http://schemas.microsoft.com/office/drawing/2014/main" xmlns="" id="{00000000-0008-0000-0700-000063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2" name="Text Box 82">
          <a:extLst>
            <a:ext uri="{FF2B5EF4-FFF2-40B4-BE49-F238E27FC236}">
              <a16:creationId xmlns:a16="http://schemas.microsoft.com/office/drawing/2014/main" xmlns="" id="{00000000-0008-0000-0700-000064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3" name="Text Box 83">
          <a:extLst>
            <a:ext uri="{FF2B5EF4-FFF2-40B4-BE49-F238E27FC236}">
              <a16:creationId xmlns:a16="http://schemas.microsoft.com/office/drawing/2014/main" xmlns="" id="{00000000-0008-0000-0700-000065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4" name="Text Box 84">
          <a:extLst>
            <a:ext uri="{FF2B5EF4-FFF2-40B4-BE49-F238E27FC236}">
              <a16:creationId xmlns:a16="http://schemas.microsoft.com/office/drawing/2014/main" xmlns="" id="{00000000-0008-0000-0700-000066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5" name="Text Box 85">
          <a:extLst>
            <a:ext uri="{FF2B5EF4-FFF2-40B4-BE49-F238E27FC236}">
              <a16:creationId xmlns:a16="http://schemas.microsoft.com/office/drawing/2014/main" xmlns="" id="{00000000-0008-0000-0700-000067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6" name="Text Box 86">
          <a:extLst>
            <a:ext uri="{FF2B5EF4-FFF2-40B4-BE49-F238E27FC236}">
              <a16:creationId xmlns:a16="http://schemas.microsoft.com/office/drawing/2014/main" xmlns="" id="{00000000-0008-0000-0700-000068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7" name="Text Box 87">
          <a:extLst>
            <a:ext uri="{FF2B5EF4-FFF2-40B4-BE49-F238E27FC236}">
              <a16:creationId xmlns:a16="http://schemas.microsoft.com/office/drawing/2014/main" xmlns="" id="{00000000-0008-0000-0700-000069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8" name="Text Box 88">
          <a:extLst>
            <a:ext uri="{FF2B5EF4-FFF2-40B4-BE49-F238E27FC236}">
              <a16:creationId xmlns:a16="http://schemas.microsoft.com/office/drawing/2014/main" xmlns="" id="{00000000-0008-0000-0700-00006A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19" name="Text Box 89">
          <a:extLst>
            <a:ext uri="{FF2B5EF4-FFF2-40B4-BE49-F238E27FC236}">
              <a16:creationId xmlns:a16="http://schemas.microsoft.com/office/drawing/2014/main" xmlns="" id="{00000000-0008-0000-0700-00006B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0" name="Text Box 90">
          <a:extLst>
            <a:ext uri="{FF2B5EF4-FFF2-40B4-BE49-F238E27FC236}">
              <a16:creationId xmlns:a16="http://schemas.microsoft.com/office/drawing/2014/main" xmlns="" id="{00000000-0008-0000-0700-00006C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1" name="Text Box 91">
          <a:extLst>
            <a:ext uri="{FF2B5EF4-FFF2-40B4-BE49-F238E27FC236}">
              <a16:creationId xmlns:a16="http://schemas.microsoft.com/office/drawing/2014/main" xmlns="" id="{00000000-0008-0000-0700-00006D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2" name="Text Box 92">
          <a:extLst>
            <a:ext uri="{FF2B5EF4-FFF2-40B4-BE49-F238E27FC236}">
              <a16:creationId xmlns:a16="http://schemas.microsoft.com/office/drawing/2014/main" xmlns="" id="{00000000-0008-0000-0700-00006E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xmlns="" id="{00000000-0008-0000-0700-00006F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xmlns="" id="{00000000-0008-0000-0700-000070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xmlns="" id="{00000000-0008-0000-0700-000071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6" name="Text Box 6">
          <a:extLst>
            <a:ext uri="{FF2B5EF4-FFF2-40B4-BE49-F238E27FC236}">
              <a16:creationId xmlns:a16="http://schemas.microsoft.com/office/drawing/2014/main" xmlns="" id="{00000000-0008-0000-0700-000072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7" name="Text Box 7">
          <a:extLst>
            <a:ext uri="{FF2B5EF4-FFF2-40B4-BE49-F238E27FC236}">
              <a16:creationId xmlns:a16="http://schemas.microsoft.com/office/drawing/2014/main" xmlns="" id="{00000000-0008-0000-0700-000073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xmlns="" id="{00000000-0008-0000-0700-000074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xmlns="" id="{00000000-0008-0000-0700-000075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0" name="Text Box 10">
          <a:extLst>
            <a:ext uri="{FF2B5EF4-FFF2-40B4-BE49-F238E27FC236}">
              <a16:creationId xmlns:a16="http://schemas.microsoft.com/office/drawing/2014/main" xmlns="" id="{00000000-0008-0000-0700-000076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1" name="Text Box 11">
          <a:extLst>
            <a:ext uri="{FF2B5EF4-FFF2-40B4-BE49-F238E27FC236}">
              <a16:creationId xmlns:a16="http://schemas.microsoft.com/office/drawing/2014/main" xmlns="" id="{00000000-0008-0000-0700-000077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2" name="Text Box 12">
          <a:extLst>
            <a:ext uri="{FF2B5EF4-FFF2-40B4-BE49-F238E27FC236}">
              <a16:creationId xmlns:a16="http://schemas.microsoft.com/office/drawing/2014/main" xmlns="" id="{00000000-0008-0000-0700-000078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3" name="Text Box 13">
          <a:extLst>
            <a:ext uri="{FF2B5EF4-FFF2-40B4-BE49-F238E27FC236}">
              <a16:creationId xmlns:a16="http://schemas.microsoft.com/office/drawing/2014/main" xmlns="" id="{00000000-0008-0000-0700-000079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4" name="Text Box 14">
          <a:extLst>
            <a:ext uri="{FF2B5EF4-FFF2-40B4-BE49-F238E27FC236}">
              <a16:creationId xmlns:a16="http://schemas.microsoft.com/office/drawing/2014/main" xmlns="" id="{00000000-0008-0000-0700-00007A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xmlns="" id="{00000000-0008-0000-0700-00007B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6" name="Text Box 16">
          <a:extLst>
            <a:ext uri="{FF2B5EF4-FFF2-40B4-BE49-F238E27FC236}">
              <a16:creationId xmlns:a16="http://schemas.microsoft.com/office/drawing/2014/main" xmlns="" id="{00000000-0008-0000-0700-00007C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7" name="Text Box 17">
          <a:extLst>
            <a:ext uri="{FF2B5EF4-FFF2-40B4-BE49-F238E27FC236}">
              <a16:creationId xmlns:a16="http://schemas.microsoft.com/office/drawing/2014/main" xmlns="" id="{00000000-0008-0000-0700-00007D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8" name="Text Box 18">
          <a:extLst>
            <a:ext uri="{FF2B5EF4-FFF2-40B4-BE49-F238E27FC236}">
              <a16:creationId xmlns:a16="http://schemas.microsoft.com/office/drawing/2014/main" xmlns="" id="{00000000-0008-0000-0700-00007E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39" name="Text Box 19">
          <a:extLst>
            <a:ext uri="{FF2B5EF4-FFF2-40B4-BE49-F238E27FC236}">
              <a16:creationId xmlns:a16="http://schemas.microsoft.com/office/drawing/2014/main" xmlns="" id="{00000000-0008-0000-0700-00007F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0" name="Text Box 20">
          <a:extLst>
            <a:ext uri="{FF2B5EF4-FFF2-40B4-BE49-F238E27FC236}">
              <a16:creationId xmlns:a16="http://schemas.microsoft.com/office/drawing/2014/main" xmlns="" id="{00000000-0008-0000-0700-000080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1" name="Text Box 21">
          <a:extLst>
            <a:ext uri="{FF2B5EF4-FFF2-40B4-BE49-F238E27FC236}">
              <a16:creationId xmlns:a16="http://schemas.microsoft.com/office/drawing/2014/main" xmlns="" id="{00000000-0008-0000-0700-000081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2" name="Text Box 22">
          <a:extLst>
            <a:ext uri="{FF2B5EF4-FFF2-40B4-BE49-F238E27FC236}">
              <a16:creationId xmlns:a16="http://schemas.microsoft.com/office/drawing/2014/main" xmlns="" id="{00000000-0008-0000-0700-000082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3" name="Text Box 23">
          <a:extLst>
            <a:ext uri="{FF2B5EF4-FFF2-40B4-BE49-F238E27FC236}">
              <a16:creationId xmlns:a16="http://schemas.microsoft.com/office/drawing/2014/main" xmlns="" id="{00000000-0008-0000-0700-000083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xmlns="" id="{00000000-0008-0000-0700-000084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5" name="Text Box 25">
          <a:extLst>
            <a:ext uri="{FF2B5EF4-FFF2-40B4-BE49-F238E27FC236}">
              <a16:creationId xmlns:a16="http://schemas.microsoft.com/office/drawing/2014/main" xmlns="" id="{00000000-0008-0000-0700-000085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6" name="Text Box 48">
          <a:extLst>
            <a:ext uri="{FF2B5EF4-FFF2-40B4-BE49-F238E27FC236}">
              <a16:creationId xmlns:a16="http://schemas.microsoft.com/office/drawing/2014/main" xmlns="" id="{00000000-0008-0000-0700-000086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7" name="Text Box 93">
          <a:extLst>
            <a:ext uri="{FF2B5EF4-FFF2-40B4-BE49-F238E27FC236}">
              <a16:creationId xmlns:a16="http://schemas.microsoft.com/office/drawing/2014/main" xmlns="" id="{00000000-0008-0000-0700-000087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70</xdr:row>
      <xdr:rowOff>0</xdr:rowOff>
    </xdr:from>
    <xdr:to>
      <xdr:col>1</xdr:col>
      <xdr:colOff>2162175</xdr:colOff>
      <xdr:row>70</xdr:row>
      <xdr:rowOff>161925</xdr:rowOff>
    </xdr:to>
    <xdr:sp macro="" textlink="">
      <xdr:nvSpPr>
        <xdr:cNvPr id="648" name="Text Box 94">
          <a:extLst>
            <a:ext uri="{FF2B5EF4-FFF2-40B4-BE49-F238E27FC236}">
              <a16:creationId xmlns:a16="http://schemas.microsoft.com/office/drawing/2014/main" xmlns="" id="{00000000-0008-0000-0700-000088020000}"/>
            </a:ext>
          </a:extLst>
        </xdr:cNvPr>
        <xdr:cNvSpPr txBox="1">
          <a:spLocks noChangeArrowheads="1"/>
        </xdr:cNvSpPr>
      </xdr:nvSpPr>
      <xdr:spPr bwMode="auto">
        <a:xfrm>
          <a:off x="2809875" y="2564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xmlns="" id="{00000000-0008-0000-0700-000089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xmlns="" id="{00000000-0008-0000-0700-00008A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xmlns="" id="{00000000-0008-0000-0700-00008B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xmlns="" id="{00000000-0008-0000-0700-00008C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xmlns="" id="{00000000-0008-0000-0700-00008D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xmlns="" id="{00000000-0008-0000-0700-00008E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xmlns="" id="{00000000-0008-0000-0700-00008F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6" name="Text Box 10">
          <a:extLst>
            <a:ext uri="{FF2B5EF4-FFF2-40B4-BE49-F238E27FC236}">
              <a16:creationId xmlns:a16="http://schemas.microsoft.com/office/drawing/2014/main" xmlns="" id="{00000000-0008-0000-0700-000090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7" name="Text Box 11">
          <a:extLst>
            <a:ext uri="{FF2B5EF4-FFF2-40B4-BE49-F238E27FC236}">
              <a16:creationId xmlns:a16="http://schemas.microsoft.com/office/drawing/2014/main" xmlns="" id="{00000000-0008-0000-0700-000091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8" name="Text Box 12">
          <a:extLst>
            <a:ext uri="{FF2B5EF4-FFF2-40B4-BE49-F238E27FC236}">
              <a16:creationId xmlns:a16="http://schemas.microsoft.com/office/drawing/2014/main" xmlns="" id="{00000000-0008-0000-0700-000092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59" name="Text Box 13">
          <a:extLst>
            <a:ext uri="{FF2B5EF4-FFF2-40B4-BE49-F238E27FC236}">
              <a16:creationId xmlns:a16="http://schemas.microsoft.com/office/drawing/2014/main" xmlns="" id="{00000000-0008-0000-0700-000093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0" name="Text Box 14">
          <a:extLst>
            <a:ext uri="{FF2B5EF4-FFF2-40B4-BE49-F238E27FC236}">
              <a16:creationId xmlns:a16="http://schemas.microsoft.com/office/drawing/2014/main" xmlns="" id="{00000000-0008-0000-0700-000094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xmlns="" id="{00000000-0008-0000-0700-000095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2" name="Text Box 16">
          <a:extLst>
            <a:ext uri="{FF2B5EF4-FFF2-40B4-BE49-F238E27FC236}">
              <a16:creationId xmlns:a16="http://schemas.microsoft.com/office/drawing/2014/main" xmlns="" id="{00000000-0008-0000-0700-000096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3" name="Text Box 17">
          <a:extLst>
            <a:ext uri="{FF2B5EF4-FFF2-40B4-BE49-F238E27FC236}">
              <a16:creationId xmlns:a16="http://schemas.microsoft.com/office/drawing/2014/main" xmlns="" id="{00000000-0008-0000-0700-000097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4" name="Text Box 18">
          <a:extLst>
            <a:ext uri="{FF2B5EF4-FFF2-40B4-BE49-F238E27FC236}">
              <a16:creationId xmlns:a16="http://schemas.microsoft.com/office/drawing/2014/main" xmlns="" id="{00000000-0008-0000-0700-000098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5" name="Text Box 19">
          <a:extLst>
            <a:ext uri="{FF2B5EF4-FFF2-40B4-BE49-F238E27FC236}">
              <a16:creationId xmlns:a16="http://schemas.microsoft.com/office/drawing/2014/main" xmlns="" id="{00000000-0008-0000-0700-000099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6" name="Text Box 20">
          <a:extLst>
            <a:ext uri="{FF2B5EF4-FFF2-40B4-BE49-F238E27FC236}">
              <a16:creationId xmlns:a16="http://schemas.microsoft.com/office/drawing/2014/main" xmlns="" id="{00000000-0008-0000-0700-00009A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7" name="Text Box 21">
          <a:extLst>
            <a:ext uri="{FF2B5EF4-FFF2-40B4-BE49-F238E27FC236}">
              <a16:creationId xmlns:a16="http://schemas.microsoft.com/office/drawing/2014/main" xmlns="" id="{00000000-0008-0000-0700-00009B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8" name="Text Box 22">
          <a:extLst>
            <a:ext uri="{FF2B5EF4-FFF2-40B4-BE49-F238E27FC236}">
              <a16:creationId xmlns:a16="http://schemas.microsoft.com/office/drawing/2014/main" xmlns="" id="{00000000-0008-0000-0700-00009C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69" name="Text Box 23">
          <a:extLst>
            <a:ext uri="{FF2B5EF4-FFF2-40B4-BE49-F238E27FC236}">
              <a16:creationId xmlns:a16="http://schemas.microsoft.com/office/drawing/2014/main" xmlns="" id="{00000000-0008-0000-0700-00009D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70" name="Text Box 24">
          <a:extLst>
            <a:ext uri="{FF2B5EF4-FFF2-40B4-BE49-F238E27FC236}">
              <a16:creationId xmlns:a16="http://schemas.microsoft.com/office/drawing/2014/main" xmlns="" id="{00000000-0008-0000-0700-00009E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71" name="Text Box 25">
          <a:extLst>
            <a:ext uri="{FF2B5EF4-FFF2-40B4-BE49-F238E27FC236}">
              <a16:creationId xmlns:a16="http://schemas.microsoft.com/office/drawing/2014/main" xmlns="" id="{00000000-0008-0000-0700-00009F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72" name="Text Box 48">
          <a:extLst>
            <a:ext uri="{FF2B5EF4-FFF2-40B4-BE49-F238E27FC236}">
              <a16:creationId xmlns:a16="http://schemas.microsoft.com/office/drawing/2014/main" xmlns="" id="{00000000-0008-0000-0700-0000A0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73" name="Text Box 93">
          <a:extLst>
            <a:ext uri="{FF2B5EF4-FFF2-40B4-BE49-F238E27FC236}">
              <a16:creationId xmlns:a16="http://schemas.microsoft.com/office/drawing/2014/main" xmlns="" id="{00000000-0008-0000-0700-0000A1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200025"/>
    <xdr:sp macro="" textlink="">
      <xdr:nvSpPr>
        <xdr:cNvPr id="674" name="Text Box 94">
          <a:extLst>
            <a:ext uri="{FF2B5EF4-FFF2-40B4-BE49-F238E27FC236}">
              <a16:creationId xmlns:a16="http://schemas.microsoft.com/office/drawing/2014/main" xmlns="" id="{00000000-0008-0000-0700-0000A2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171450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700-0000A3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69</xdr:row>
      <xdr:rowOff>0</xdr:rowOff>
    </xdr:from>
    <xdr:ext cx="76200" cy="171450"/>
    <xdr:sp macro="" textlink="">
      <xdr:nvSpPr>
        <xdr:cNvPr id="676" name="Text Box 118">
          <a:extLst>
            <a:ext uri="{FF2B5EF4-FFF2-40B4-BE49-F238E27FC236}">
              <a16:creationId xmlns:a16="http://schemas.microsoft.com/office/drawing/2014/main" xmlns="" id="{00000000-0008-0000-0700-0000A4020000}"/>
            </a:ext>
          </a:extLst>
        </xdr:cNvPr>
        <xdr:cNvSpPr txBox="1">
          <a:spLocks noChangeArrowheads="1"/>
        </xdr:cNvSpPr>
      </xdr:nvSpPr>
      <xdr:spPr bwMode="auto">
        <a:xfrm>
          <a:off x="2809875" y="2547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77" name="Text Box 95">
          <a:extLst>
            <a:ext uri="{FF2B5EF4-FFF2-40B4-BE49-F238E27FC236}">
              <a16:creationId xmlns:a16="http://schemas.microsoft.com/office/drawing/2014/main" xmlns="" id="{00000000-0008-0000-0700-0000A5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78" name="Text Box 96">
          <a:extLst>
            <a:ext uri="{FF2B5EF4-FFF2-40B4-BE49-F238E27FC236}">
              <a16:creationId xmlns:a16="http://schemas.microsoft.com/office/drawing/2014/main" xmlns="" id="{00000000-0008-0000-0700-0000A6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79" name="Text Box 97">
          <a:extLst>
            <a:ext uri="{FF2B5EF4-FFF2-40B4-BE49-F238E27FC236}">
              <a16:creationId xmlns:a16="http://schemas.microsoft.com/office/drawing/2014/main" xmlns="" id="{00000000-0008-0000-0700-0000A7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0" name="Text Box 98">
          <a:extLst>
            <a:ext uri="{FF2B5EF4-FFF2-40B4-BE49-F238E27FC236}">
              <a16:creationId xmlns:a16="http://schemas.microsoft.com/office/drawing/2014/main" xmlns="" id="{00000000-0008-0000-0700-0000A8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1" name="Text Box 99">
          <a:extLst>
            <a:ext uri="{FF2B5EF4-FFF2-40B4-BE49-F238E27FC236}">
              <a16:creationId xmlns:a16="http://schemas.microsoft.com/office/drawing/2014/main" xmlns="" id="{00000000-0008-0000-0700-0000A9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2" name="Text Box 100">
          <a:extLst>
            <a:ext uri="{FF2B5EF4-FFF2-40B4-BE49-F238E27FC236}">
              <a16:creationId xmlns:a16="http://schemas.microsoft.com/office/drawing/2014/main" xmlns="" id="{00000000-0008-0000-0700-0000AA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3" name="Text Box 101">
          <a:extLst>
            <a:ext uri="{FF2B5EF4-FFF2-40B4-BE49-F238E27FC236}">
              <a16:creationId xmlns:a16="http://schemas.microsoft.com/office/drawing/2014/main" xmlns="" id="{00000000-0008-0000-0700-0000AB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4" name="Text Box 102">
          <a:extLst>
            <a:ext uri="{FF2B5EF4-FFF2-40B4-BE49-F238E27FC236}">
              <a16:creationId xmlns:a16="http://schemas.microsoft.com/office/drawing/2014/main" xmlns="" id="{00000000-0008-0000-0700-0000AC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5" name="Text Box 103">
          <a:extLst>
            <a:ext uri="{FF2B5EF4-FFF2-40B4-BE49-F238E27FC236}">
              <a16:creationId xmlns:a16="http://schemas.microsoft.com/office/drawing/2014/main" xmlns="" id="{00000000-0008-0000-0700-0000AD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6" name="Text Box 104">
          <a:extLst>
            <a:ext uri="{FF2B5EF4-FFF2-40B4-BE49-F238E27FC236}">
              <a16:creationId xmlns:a16="http://schemas.microsoft.com/office/drawing/2014/main" xmlns="" id="{00000000-0008-0000-0700-0000AE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7" name="Text Box 105">
          <a:extLst>
            <a:ext uri="{FF2B5EF4-FFF2-40B4-BE49-F238E27FC236}">
              <a16:creationId xmlns:a16="http://schemas.microsoft.com/office/drawing/2014/main" xmlns="" id="{00000000-0008-0000-0700-0000AF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8" name="Text Box 106">
          <a:extLst>
            <a:ext uri="{FF2B5EF4-FFF2-40B4-BE49-F238E27FC236}">
              <a16:creationId xmlns:a16="http://schemas.microsoft.com/office/drawing/2014/main" xmlns="" id="{00000000-0008-0000-0700-0000B0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89" name="Text Box 107">
          <a:extLst>
            <a:ext uri="{FF2B5EF4-FFF2-40B4-BE49-F238E27FC236}">
              <a16:creationId xmlns:a16="http://schemas.microsoft.com/office/drawing/2014/main" xmlns="" id="{00000000-0008-0000-0700-0000B1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0" name="Text Box 108">
          <a:extLst>
            <a:ext uri="{FF2B5EF4-FFF2-40B4-BE49-F238E27FC236}">
              <a16:creationId xmlns:a16="http://schemas.microsoft.com/office/drawing/2014/main" xmlns="" id="{00000000-0008-0000-0700-0000B2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1" name="Text Box 109">
          <a:extLst>
            <a:ext uri="{FF2B5EF4-FFF2-40B4-BE49-F238E27FC236}">
              <a16:creationId xmlns:a16="http://schemas.microsoft.com/office/drawing/2014/main" xmlns="" id="{00000000-0008-0000-0700-0000B3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2" name="Text Box 110">
          <a:extLst>
            <a:ext uri="{FF2B5EF4-FFF2-40B4-BE49-F238E27FC236}">
              <a16:creationId xmlns:a16="http://schemas.microsoft.com/office/drawing/2014/main" xmlns="" id="{00000000-0008-0000-0700-0000B4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3" name="Text Box 111">
          <a:extLst>
            <a:ext uri="{FF2B5EF4-FFF2-40B4-BE49-F238E27FC236}">
              <a16:creationId xmlns:a16="http://schemas.microsoft.com/office/drawing/2014/main" xmlns="" id="{00000000-0008-0000-0700-0000B5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4" name="Text Box 112">
          <a:extLst>
            <a:ext uri="{FF2B5EF4-FFF2-40B4-BE49-F238E27FC236}">
              <a16:creationId xmlns:a16="http://schemas.microsoft.com/office/drawing/2014/main" xmlns="" id="{00000000-0008-0000-0700-0000B6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5" name="Text Box 113">
          <a:extLst>
            <a:ext uri="{FF2B5EF4-FFF2-40B4-BE49-F238E27FC236}">
              <a16:creationId xmlns:a16="http://schemas.microsoft.com/office/drawing/2014/main" xmlns="" id="{00000000-0008-0000-0700-0000B7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6" name="Text Box 114">
          <a:extLst>
            <a:ext uri="{FF2B5EF4-FFF2-40B4-BE49-F238E27FC236}">
              <a16:creationId xmlns:a16="http://schemas.microsoft.com/office/drawing/2014/main" xmlns="" id="{00000000-0008-0000-0700-0000B8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7" name="Text Box 115">
          <a:extLst>
            <a:ext uri="{FF2B5EF4-FFF2-40B4-BE49-F238E27FC236}">
              <a16:creationId xmlns:a16="http://schemas.microsoft.com/office/drawing/2014/main" xmlns="" id="{00000000-0008-0000-0700-0000B9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8" name="Text Box 116">
          <a:extLst>
            <a:ext uri="{FF2B5EF4-FFF2-40B4-BE49-F238E27FC236}">
              <a16:creationId xmlns:a16="http://schemas.microsoft.com/office/drawing/2014/main" xmlns="" id="{00000000-0008-0000-0700-0000BA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699" name="Text Box 117">
          <a:extLst>
            <a:ext uri="{FF2B5EF4-FFF2-40B4-BE49-F238E27FC236}">
              <a16:creationId xmlns:a16="http://schemas.microsoft.com/office/drawing/2014/main" xmlns="" id="{00000000-0008-0000-0700-0000BB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0" name="Text Box 123">
          <a:extLst>
            <a:ext uri="{FF2B5EF4-FFF2-40B4-BE49-F238E27FC236}">
              <a16:creationId xmlns:a16="http://schemas.microsoft.com/office/drawing/2014/main" xmlns="" id="{00000000-0008-0000-0700-0000BC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1" name="Text Box 124">
          <a:extLst>
            <a:ext uri="{FF2B5EF4-FFF2-40B4-BE49-F238E27FC236}">
              <a16:creationId xmlns:a16="http://schemas.microsoft.com/office/drawing/2014/main" xmlns="" id="{00000000-0008-0000-0700-0000BD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2" name="Text Box 125">
          <a:extLst>
            <a:ext uri="{FF2B5EF4-FFF2-40B4-BE49-F238E27FC236}">
              <a16:creationId xmlns:a16="http://schemas.microsoft.com/office/drawing/2014/main" xmlns="" id="{00000000-0008-0000-0700-0000BE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3" name="Text Box 126">
          <a:extLst>
            <a:ext uri="{FF2B5EF4-FFF2-40B4-BE49-F238E27FC236}">
              <a16:creationId xmlns:a16="http://schemas.microsoft.com/office/drawing/2014/main" xmlns="" id="{00000000-0008-0000-0700-0000BF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4" name="Text Box 127">
          <a:extLst>
            <a:ext uri="{FF2B5EF4-FFF2-40B4-BE49-F238E27FC236}">
              <a16:creationId xmlns:a16="http://schemas.microsoft.com/office/drawing/2014/main" xmlns="" id="{00000000-0008-0000-0700-0000C0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5" name="Text Box 128">
          <a:extLst>
            <a:ext uri="{FF2B5EF4-FFF2-40B4-BE49-F238E27FC236}">
              <a16:creationId xmlns:a16="http://schemas.microsoft.com/office/drawing/2014/main" xmlns="" id="{00000000-0008-0000-0700-0000C1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6" name="Text Box 129">
          <a:extLst>
            <a:ext uri="{FF2B5EF4-FFF2-40B4-BE49-F238E27FC236}">
              <a16:creationId xmlns:a16="http://schemas.microsoft.com/office/drawing/2014/main" xmlns="" id="{00000000-0008-0000-0700-0000C2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7" name="Text Box 130">
          <a:extLst>
            <a:ext uri="{FF2B5EF4-FFF2-40B4-BE49-F238E27FC236}">
              <a16:creationId xmlns:a16="http://schemas.microsoft.com/office/drawing/2014/main" xmlns="" id="{00000000-0008-0000-0700-0000C3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8" name="Text Box 95">
          <a:extLst>
            <a:ext uri="{FF2B5EF4-FFF2-40B4-BE49-F238E27FC236}">
              <a16:creationId xmlns:a16="http://schemas.microsoft.com/office/drawing/2014/main" xmlns="" id="{00000000-0008-0000-0700-0000C4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09" name="Text Box 96">
          <a:extLst>
            <a:ext uri="{FF2B5EF4-FFF2-40B4-BE49-F238E27FC236}">
              <a16:creationId xmlns:a16="http://schemas.microsoft.com/office/drawing/2014/main" xmlns="" id="{00000000-0008-0000-0700-0000C5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0" name="Text Box 97">
          <a:extLst>
            <a:ext uri="{FF2B5EF4-FFF2-40B4-BE49-F238E27FC236}">
              <a16:creationId xmlns:a16="http://schemas.microsoft.com/office/drawing/2014/main" xmlns="" id="{00000000-0008-0000-0700-0000C6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1" name="Text Box 98">
          <a:extLst>
            <a:ext uri="{FF2B5EF4-FFF2-40B4-BE49-F238E27FC236}">
              <a16:creationId xmlns:a16="http://schemas.microsoft.com/office/drawing/2014/main" xmlns="" id="{00000000-0008-0000-0700-0000C7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2" name="Text Box 99">
          <a:extLst>
            <a:ext uri="{FF2B5EF4-FFF2-40B4-BE49-F238E27FC236}">
              <a16:creationId xmlns:a16="http://schemas.microsoft.com/office/drawing/2014/main" xmlns="" id="{00000000-0008-0000-0700-0000C8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3" name="Text Box 100">
          <a:extLst>
            <a:ext uri="{FF2B5EF4-FFF2-40B4-BE49-F238E27FC236}">
              <a16:creationId xmlns:a16="http://schemas.microsoft.com/office/drawing/2014/main" xmlns="" id="{00000000-0008-0000-0700-0000C9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4" name="Text Box 101">
          <a:extLst>
            <a:ext uri="{FF2B5EF4-FFF2-40B4-BE49-F238E27FC236}">
              <a16:creationId xmlns:a16="http://schemas.microsoft.com/office/drawing/2014/main" xmlns="" id="{00000000-0008-0000-0700-0000CA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5" name="Text Box 102">
          <a:extLst>
            <a:ext uri="{FF2B5EF4-FFF2-40B4-BE49-F238E27FC236}">
              <a16:creationId xmlns:a16="http://schemas.microsoft.com/office/drawing/2014/main" xmlns="" id="{00000000-0008-0000-0700-0000CB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6" name="Text Box 103">
          <a:extLst>
            <a:ext uri="{FF2B5EF4-FFF2-40B4-BE49-F238E27FC236}">
              <a16:creationId xmlns:a16="http://schemas.microsoft.com/office/drawing/2014/main" xmlns="" id="{00000000-0008-0000-0700-0000CC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7" name="Text Box 104">
          <a:extLst>
            <a:ext uri="{FF2B5EF4-FFF2-40B4-BE49-F238E27FC236}">
              <a16:creationId xmlns:a16="http://schemas.microsoft.com/office/drawing/2014/main" xmlns="" id="{00000000-0008-0000-0700-0000CD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8" name="Text Box 105">
          <a:extLst>
            <a:ext uri="{FF2B5EF4-FFF2-40B4-BE49-F238E27FC236}">
              <a16:creationId xmlns:a16="http://schemas.microsoft.com/office/drawing/2014/main" xmlns="" id="{00000000-0008-0000-0700-0000CE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19" name="Text Box 106">
          <a:extLst>
            <a:ext uri="{FF2B5EF4-FFF2-40B4-BE49-F238E27FC236}">
              <a16:creationId xmlns:a16="http://schemas.microsoft.com/office/drawing/2014/main" xmlns="" id="{00000000-0008-0000-0700-0000CF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0" name="Text Box 107">
          <a:extLst>
            <a:ext uri="{FF2B5EF4-FFF2-40B4-BE49-F238E27FC236}">
              <a16:creationId xmlns:a16="http://schemas.microsoft.com/office/drawing/2014/main" xmlns="" id="{00000000-0008-0000-0700-0000D0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1" name="Text Box 108">
          <a:extLst>
            <a:ext uri="{FF2B5EF4-FFF2-40B4-BE49-F238E27FC236}">
              <a16:creationId xmlns:a16="http://schemas.microsoft.com/office/drawing/2014/main" xmlns="" id="{00000000-0008-0000-0700-0000D1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2" name="Text Box 109">
          <a:extLst>
            <a:ext uri="{FF2B5EF4-FFF2-40B4-BE49-F238E27FC236}">
              <a16:creationId xmlns:a16="http://schemas.microsoft.com/office/drawing/2014/main" xmlns="" id="{00000000-0008-0000-0700-0000D2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3" name="Text Box 110">
          <a:extLst>
            <a:ext uri="{FF2B5EF4-FFF2-40B4-BE49-F238E27FC236}">
              <a16:creationId xmlns:a16="http://schemas.microsoft.com/office/drawing/2014/main" xmlns="" id="{00000000-0008-0000-0700-0000D3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4" name="Text Box 111">
          <a:extLst>
            <a:ext uri="{FF2B5EF4-FFF2-40B4-BE49-F238E27FC236}">
              <a16:creationId xmlns:a16="http://schemas.microsoft.com/office/drawing/2014/main" xmlns="" id="{00000000-0008-0000-0700-0000D4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5" name="Text Box 112">
          <a:extLst>
            <a:ext uri="{FF2B5EF4-FFF2-40B4-BE49-F238E27FC236}">
              <a16:creationId xmlns:a16="http://schemas.microsoft.com/office/drawing/2014/main" xmlns="" id="{00000000-0008-0000-0700-0000D5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6" name="Text Box 113">
          <a:extLst>
            <a:ext uri="{FF2B5EF4-FFF2-40B4-BE49-F238E27FC236}">
              <a16:creationId xmlns:a16="http://schemas.microsoft.com/office/drawing/2014/main" xmlns="" id="{00000000-0008-0000-0700-0000D6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7" name="Text Box 114">
          <a:extLst>
            <a:ext uri="{FF2B5EF4-FFF2-40B4-BE49-F238E27FC236}">
              <a16:creationId xmlns:a16="http://schemas.microsoft.com/office/drawing/2014/main" xmlns="" id="{00000000-0008-0000-0700-0000D7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8" name="Text Box 115">
          <a:extLst>
            <a:ext uri="{FF2B5EF4-FFF2-40B4-BE49-F238E27FC236}">
              <a16:creationId xmlns:a16="http://schemas.microsoft.com/office/drawing/2014/main" xmlns="" id="{00000000-0008-0000-0700-0000D8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29" name="Text Box 116">
          <a:extLst>
            <a:ext uri="{FF2B5EF4-FFF2-40B4-BE49-F238E27FC236}">
              <a16:creationId xmlns:a16="http://schemas.microsoft.com/office/drawing/2014/main" xmlns="" id="{00000000-0008-0000-0700-0000D9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0" name="Text Box 117">
          <a:extLst>
            <a:ext uri="{FF2B5EF4-FFF2-40B4-BE49-F238E27FC236}">
              <a16:creationId xmlns:a16="http://schemas.microsoft.com/office/drawing/2014/main" xmlns="" id="{00000000-0008-0000-0700-0000DA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1" name="Text Box 123">
          <a:extLst>
            <a:ext uri="{FF2B5EF4-FFF2-40B4-BE49-F238E27FC236}">
              <a16:creationId xmlns:a16="http://schemas.microsoft.com/office/drawing/2014/main" xmlns="" id="{00000000-0008-0000-0700-0000DB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2" name="Text Box 124">
          <a:extLst>
            <a:ext uri="{FF2B5EF4-FFF2-40B4-BE49-F238E27FC236}">
              <a16:creationId xmlns:a16="http://schemas.microsoft.com/office/drawing/2014/main" xmlns="" id="{00000000-0008-0000-0700-0000DC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3" name="Text Box 125">
          <a:extLst>
            <a:ext uri="{FF2B5EF4-FFF2-40B4-BE49-F238E27FC236}">
              <a16:creationId xmlns:a16="http://schemas.microsoft.com/office/drawing/2014/main" xmlns="" id="{00000000-0008-0000-0700-0000DD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4" name="Text Box 126">
          <a:extLst>
            <a:ext uri="{FF2B5EF4-FFF2-40B4-BE49-F238E27FC236}">
              <a16:creationId xmlns:a16="http://schemas.microsoft.com/office/drawing/2014/main" xmlns="" id="{00000000-0008-0000-0700-0000DE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5" name="Text Box 127">
          <a:extLst>
            <a:ext uri="{FF2B5EF4-FFF2-40B4-BE49-F238E27FC236}">
              <a16:creationId xmlns:a16="http://schemas.microsoft.com/office/drawing/2014/main" xmlns="" id="{00000000-0008-0000-0700-0000DF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6" name="Text Box 128">
          <a:extLst>
            <a:ext uri="{FF2B5EF4-FFF2-40B4-BE49-F238E27FC236}">
              <a16:creationId xmlns:a16="http://schemas.microsoft.com/office/drawing/2014/main" xmlns="" id="{00000000-0008-0000-0700-0000E0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7" name="Text Box 129">
          <a:extLst>
            <a:ext uri="{FF2B5EF4-FFF2-40B4-BE49-F238E27FC236}">
              <a16:creationId xmlns:a16="http://schemas.microsoft.com/office/drawing/2014/main" xmlns="" id="{00000000-0008-0000-0700-0000E1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68</xdr:row>
      <xdr:rowOff>0</xdr:rowOff>
    </xdr:from>
    <xdr:ext cx="76200" cy="200025"/>
    <xdr:sp macro="" textlink="">
      <xdr:nvSpPr>
        <xdr:cNvPr id="738" name="Text Box 130">
          <a:extLst>
            <a:ext uri="{FF2B5EF4-FFF2-40B4-BE49-F238E27FC236}">
              <a16:creationId xmlns:a16="http://schemas.microsoft.com/office/drawing/2014/main" xmlns="" id="{00000000-0008-0000-0700-0000E2020000}"/>
            </a:ext>
          </a:extLst>
        </xdr:cNvPr>
        <xdr:cNvSpPr txBox="1">
          <a:spLocks noChangeArrowheads="1"/>
        </xdr:cNvSpPr>
      </xdr:nvSpPr>
      <xdr:spPr bwMode="auto">
        <a:xfrm>
          <a:off x="28098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2162175</xdr:colOff>
      <xdr:row>18</xdr:row>
      <xdr:rowOff>0</xdr:rowOff>
    </xdr:from>
    <xdr:to>
      <xdr:col>8</xdr:col>
      <xdr:colOff>2165350</xdr:colOff>
      <xdr:row>18</xdr:row>
      <xdr:rowOff>161925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700-0000E3020000}"/>
            </a:ext>
          </a:extLst>
        </xdr:cNvPr>
        <xdr:cNvSpPr txBox="1">
          <a:spLocks noChangeArrowheads="1"/>
        </xdr:cNvSpPr>
      </xdr:nvSpPr>
      <xdr:spPr bwMode="auto">
        <a:xfrm>
          <a:off x="8410575" y="54578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xmlns="" id="{00000000-0008-0000-0700-0000E4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xmlns="" id="{00000000-0008-0000-0700-0000E5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xmlns="" id="{00000000-0008-0000-0700-0000E6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xmlns="" id="{00000000-0008-0000-0700-0000E7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4" name="Text Box 7">
          <a:extLst>
            <a:ext uri="{FF2B5EF4-FFF2-40B4-BE49-F238E27FC236}">
              <a16:creationId xmlns:a16="http://schemas.microsoft.com/office/drawing/2014/main" xmlns="" id="{00000000-0008-0000-0700-0000E8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5" name="Text Box 8">
          <a:extLst>
            <a:ext uri="{FF2B5EF4-FFF2-40B4-BE49-F238E27FC236}">
              <a16:creationId xmlns:a16="http://schemas.microsoft.com/office/drawing/2014/main" xmlns="" id="{00000000-0008-0000-0700-0000E9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6" name="Text Box 9">
          <a:extLst>
            <a:ext uri="{FF2B5EF4-FFF2-40B4-BE49-F238E27FC236}">
              <a16:creationId xmlns:a16="http://schemas.microsoft.com/office/drawing/2014/main" xmlns="" id="{00000000-0008-0000-0700-0000EA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7" name="Text Box 10">
          <a:extLst>
            <a:ext uri="{FF2B5EF4-FFF2-40B4-BE49-F238E27FC236}">
              <a16:creationId xmlns:a16="http://schemas.microsoft.com/office/drawing/2014/main" xmlns="" id="{00000000-0008-0000-0700-0000EB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8" name="Text Box 11">
          <a:extLst>
            <a:ext uri="{FF2B5EF4-FFF2-40B4-BE49-F238E27FC236}">
              <a16:creationId xmlns:a16="http://schemas.microsoft.com/office/drawing/2014/main" xmlns="" id="{00000000-0008-0000-0700-0000EC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49" name="Text Box 12">
          <a:extLst>
            <a:ext uri="{FF2B5EF4-FFF2-40B4-BE49-F238E27FC236}">
              <a16:creationId xmlns:a16="http://schemas.microsoft.com/office/drawing/2014/main" xmlns="" id="{00000000-0008-0000-0700-0000ED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xmlns="" id="{00000000-0008-0000-0700-0000EE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1" name="Text Box 14">
          <a:extLst>
            <a:ext uri="{FF2B5EF4-FFF2-40B4-BE49-F238E27FC236}">
              <a16:creationId xmlns:a16="http://schemas.microsoft.com/office/drawing/2014/main" xmlns="" id="{00000000-0008-0000-0700-0000EF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xmlns="" id="{00000000-0008-0000-0700-0000F0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3" name="Text Box 16">
          <a:extLst>
            <a:ext uri="{FF2B5EF4-FFF2-40B4-BE49-F238E27FC236}">
              <a16:creationId xmlns:a16="http://schemas.microsoft.com/office/drawing/2014/main" xmlns="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4" name="Text Box 17">
          <a:extLst>
            <a:ext uri="{FF2B5EF4-FFF2-40B4-BE49-F238E27FC236}">
              <a16:creationId xmlns:a16="http://schemas.microsoft.com/office/drawing/2014/main" xmlns="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5" name="Text Box 18">
          <a:extLst>
            <a:ext uri="{FF2B5EF4-FFF2-40B4-BE49-F238E27FC236}">
              <a16:creationId xmlns:a16="http://schemas.microsoft.com/office/drawing/2014/main" xmlns="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6" name="Text Box 19">
          <a:extLst>
            <a:ext uri="{FF2B5EF4-FFF2-40B4-BE49-F238E27FC236}">
              <a16:creationId xmlns:a16="http://schemas.microsoft.com/office/drawing/2014/main" xmlns="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7" name="Text Box 20">
          <a:extLst>
            <a:ext uri="{FF2B5EF4-FFF2-40B4-BE49-F238E27FC236}">
              <a16:creationId xmlns:a16="http://schemas.microsoft.com/office/drawing/2014/main" xmlns="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8" name="Text Box 21">
          <a:extLst>
            <a:ext uri="{FF2B5EF4-FFF2-40B4-BE49-F238E27FC236}">
              <a16:creationId xmlns:a16="http://schemas.microsoft.com/office/drawing/2014/main" xmlns="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59" name="Text Box 22">
          <a:extLst>
            <a:ext uri="{FF2B5EF4-FFF2-40B4-BE49-F238E27FC236}">
              <a16:creationId xmlns:a16="http://schemas.microsoft.com/office/drawing/2014/main" xmlns="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60" name="Text Box 23">
          <a:extLst>
            <a:ext uri="{FF2B5EF4-FFF2-40B4-BE49-F238E27FC236}">
              <a16:creationId xmlns:a16="http://schemas.microsoft.com/office/drawing/2014/main" xmlns="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61" name="Text Box 24">
          <a:extLst>
            <a:ext uri="{FF2B5EF4-FFF2-40B4-BE49-F238E27FC236}">
              <a16:creationId xmlns:a16="http://schemas.microsoft.com/office/drawing/2014/main" xmlns="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62" name="Text Box 25">
          <a:extLst>
            <a:ext uri="{FF2B5EF4-FFF2-40B4-BE49-F238E27FC236}">
              <a16:creationId xmlns:a16="http://schemas.microsoft.com/office/drawing/2014/main" xmlns="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63" name="Text Box 26">
          <a:extLst>
            <a:ext uri="{FF2B5EF4-FFF2-40B4-BE49-F238E27FC236}">
              <a16:creationId xmlns:a16="http://schemas.microsoft.com/office/drawing/2014/main" xmlns="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64" name="Text Box 27">
          <a:extLst>
            <a:ext uri="{FF2B5EF4-FFF2-40B4-BE49-F238E27FC236}">
              <a16:creationId xmlns:a16="http://schemas.microsoft.com/office/drawing/2014/main" xmlns="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65" name="Text Box 28">
          <a:extLst>
            <a:ext uri="{FF2B5EF4-FFF2-40B4-BE49-F238E27FC236}">
              <a16:creationId xmlns:a16="http://schemas.microsoft.com/office/drawing/2014/main" xmlns="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66" name="Text Box 29">
          <a:extLst>
            <a:ext uri="{FF2B5EF4-FFF2-40B4-BE49-F238E27FC236}">
              <a16:creationId xmlns:a16="http://schemas.microsoft.com/office/drawing/2014/main" xmlns="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67" name="Text Box 30">
          <a:extLst>
            <a:ext uri="{FF2B5EF4-FFF2-40B4-BE49-F238E27FC236}">
              <a16:creationId xmlns:a16="http://schemas.microsoft.com/office/drawing/2014/main" xmlns="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68" name="Text Box 31">
          <a:extLst>
            <a:ext uri="{FF2B5EF4-FFF2-40B4-BE49-F238E27FC236}">
              <a16:creationId xmlns:a16="http://schemas.microsoft.com/office/drawing/2014/main" xmlns="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69" name="Text Box 32">
          <a:extLst>
            <a:ext uri="{FF2B5EF4-FFF2-40B4-BE49-F238E27FC236}">
              <a16:creationId xmlns:a16="http://schemas.microsoft.com/office/drawing/2014/main" xmlns="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0" name="Text Box 33">
          <a:extLst>
            <a:ext uri="{FF2B5EF4-FFF2-40B4-BE49-F238E27FC236}">
              <a16:creationId xmlns:a16="http://schemas.microsoft.com/office/drawing/2014/main" xmlns="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1" name="Text Box 34">
          <a:extLst>
            <a:ext uri="{FF2B5EF4-FFF2-40B4-BE49-F238E27FC236}">
              <a16:creationId xmlns:a16="http://schemas.microsoft.com/office/drawing/2014/main" xmlns="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2" name="Text Box 35">
          <a:extLst>
            <a:ext uri="{FF2B5EF4-FFF2-40B4-BE49-F238E27FC236}">
              <a16:creationId xmlns:a16="http://schemas.microsoft.com/office/drawing/2014/main" xmlns="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3" name="Text Box 36">
          <a:extLst>
            <a:ext uri="{FF2B5EF4-FFF2-40B4-BE49-F238E27FC236}">
              <a16:creationId xmlns:a16="http://schemas.microsoft.com/office/drawing/2014/main" xmlns="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4" name="Text Box 37">
          <a:extLst>
            <a:ext uri="{FF2B5EF4-FFF2-40B4-BE49-F238E27FC236}">
              <a16:creationId xmlns:a16="http://schemas.microsoft.com/office/drawing/2014/main" xmlns="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5" name="Text Box 38">
          <a:extLst>
            <a:ext uri="{FF2B5EF4-FFF2-40B4-BE49-F238E27FC236}">
              <a16:creationId xmlns:a16="http://schemas.microsoft.com/office/drawing/2014/main" xmlns="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xmlns="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7" name="Text Box 40">
          <a:extLst>
            <a:ext uri="{FF2B5EF4-FFF2-40B4-BE49-F238E27FC236}">
              <a16:creationId xmlns:a16="http://schemas.microsoft.com/office/drawing/2014/main" xmlns="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8" name="Text Box 41">
          <a:extLst>
            <a:ext uri="{FF2B5EF4-FFF2-40B4-BE49-F238E27FC236}">
              <a16:creationId xmlns:a16="http://schemas.microsoft.com/office/drawing/2014/main" xmlns="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79" name="Text Box 42">
          <a:extLst>
            <a:ext uri="{FF2B5EF4-FFF2-40B4-BE49-F238E27FC236}">
              <a16:creationId xmlns:a16="http://schemas.microsoft.com/office/drawing/2014/main" xmlns="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0" name="Text Box 43">
          <a:extLst>
            <a:ext uri="{FF2B5EF4-FFF2-40B4-BE49-F238E27FC236}">
              <a16:creationId xmlns:a16="http://schemas.microsoft.com/office/drawing/2014/main" xmlns="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1" name="Text Box 44">
          <a:extLst>
            <a:ext uri="{FF2B5EF4-FFF2-40B4-BE49-F238E27FC236}">
              <a16:creationId xmlns:a16="http://schemas.microsoft.com/office/drawing/2014/main" xmlns="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2" name="Text Box 45">
          <a:extLst>
            <a:ext uri="{FF2B5EF4-FFF2-40B4-BE49-F238E27FC236}">
              <a16:creationId xmlns:a16="http://schemas.microsoft.com/office/drawing/2014/main" xmlns="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3" name="Text Box 46">
          <a:extLst>
            <a:ext uri="{FF2B5EF4-FFF2-40B4-BE49-F238E27FC236}">
              <a16:creationId xmlns:a16="http://schemas.microsoft.com/office/drawing/2014/main" xmlns="" id="{00000000-0008-0000-0700-00000F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4" name="Text Box 47">
          <a:extLst>
            <a:ext uri="{FF2B5EF4-FFF2-40B4-BE49-F238E27FC236}">
              <a16:creationId xmlns:a16="http://schemas.microsoft.com/office/drawing/2014/main" xmlns="" id="{00000000-0008-0000-0700-000010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785" name="Text Box 48">
          <a:extLst>
            <a:ext uri="{FF2B5EF4-FFF2-40B4-BE49-F238E27FC236}">
              <a16:creationId xmlns:a16="http://schemas.microsoft.com/office/drawing/2014/main" xmlns="" id="{00000000-0008-0000-0700-000011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6" name="Text Box 49">
          <a:extLst>
            <a:ext uri="{FF2B5EF4-FFF2-40B4-BE49-F238E27FC236}">
              <a16:creationId xmlns:a16="http://schemas.microsoft.com/office/drawing/2014/main" xmlns="" id="{00000000-0008-0000-0700-000012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7" name="Text Box 50">
          <a:extLst>
            <a:ext uri="{FF2B5EF4-FFF2-40B4-BE49-F238E27FC236}">
              <a16:creationId xmlns:a16="http://schemas.microsoft.com/office/drawing/2014/main" xmlns="" id="{00000000-0008-0000-0700-000013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8" name="Text Box 51">
          <a:extLst>
            <a:ext uri="{FF2B5EF4-FFF2-40B4-BE49-F238E27FC236}">
              <a16:creationId xmlns:a16="http://schemas.microsoft.com/office/drawing/2014/main" xmlns="" id="{00000000-0008-0000-0700-000014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89" name="Text Box 52">
          <a:extLst>
            <a:ext uri="{FF2B5EF4-FFF2-40B4-BE49-F238E27FC236}">
              <a16:creationId xmlns:a16="http://schemas.microsoft.com/office/drawing/2014/main" xmlns="" id="{00000000-0008-0000-0700-000015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0" name="Text Box 53">
          <a:extLst>
            <a:ext uri="{FF2B5EF4-FFF2-40B4-BE49-F238E27FC236}">
              <a16:creationId xmlns:a16="http://schemas.microsoft.com/office/drawing/2014/main" xmlns="" id="{00000000-0008-0000-0700-000016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1" name="Text Box 54">
          <a:extLst>
            <a:ext uri="{FF2B5EF4-FFF2-40B4-BE49-F238E27FC236}">
              <a16:creationId xmlns:a16="http://schemas.microsoft.com/office/drawing/2014/main" xmlns="" id="{00000000-0008-0000-0700-000017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2" name="Text Box 55">
          <a:extLst>
            <a:ext uri="{FF2B5EF4-FFF2-40B4-BE49-F238E27FC236}">
              <a16:creationId xmlns:a16="http://schemas.microsoft.com/office/drawing/2014/main" xmlns="" id="{00000000-0008-0000-0700-000018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3" name="Text Box 56">
          <a:extLst>
            <a:ext uri="{FF2B5EF4-FFF2-40B4-BE49-F238E27FC236}">
              <a16:creationId xmlns:a16="http://schemas.microsoft.com/office/drawing/2014/main" xmlns="" id="{00000000-0008-0000-0700-000019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4" name="Text Box 57">
          <a:extLst>
            <a:ext uri="{FF2B5EF4-FFF2-40B4-BE49-F238E27FC236}">
              <a16:creationId xmlns:a16="http://schemas.microsoft.com/office/drawing/2014/main" xmlns="" id="{00000000-0008-0000-0700-00001A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5" name="Text Box 58">
          <a:extLst>
            <a:ext uri="{FF2B5EF4-FFF2-40B4-BE49-F238E27FC236}">
              <a16:creationId xmlns:a16="http://schemas.microsoft.com/office/drawing/2014/main" xmlns="" id="{00000000-0008-0000-0700-00001B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6" name="Text Box 59">
          <a:extLst>
            <a:ext uri="{FF2B5EF4-FFF2-40B4-BE49-F238E27FC236}">
              <a16:creationId xmlns:a16="http://schemas.microsoft.com/office/drawing/2014/main" xmlns="" id="{00000000-0008-0000-0700-00001C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7" name="Text Box 60">
          <a:extLst>
            <a:ext uri="{FF2B5EF4-FFF2-40B4-BE49-F238E27FC236}">
              <a16:creationId xmlns:a16="http://schemas.microsoft.com/office/drawing/2014/main" xmlns="" id="{00000000-0008-0000-0700-00001D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8" name="Text Box 61">
          <a:extLst>
            <a:ext uri="{FF2B5EF4-FFF2-40B4-BE49-F238E27FC236}">
              <a16:creationId xmlns:a16="http://schemas.microsoft.com/office/drawing/2014/main" xmlns="" id="{00000000-0008-0000-0700-00001E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799" name="Text Box 62">
          <a:extLst>
            <a:ext uri="{FF2B5EF4-FFF2-40B4-BE49-F238E27FC236}">
              <a16:creationId xmlns:a16="http://schemas.microsoft.com/office/drawing/2014/main" xmlns="" id="{00000000-0008-0000-0700-00001F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0" name="Text Box 63">
          <a:extLst>
            <a:ext uri="{FF2B5EF4-FFF2-40B4-BE49-F238E27FC236}">
              <a16:creationId xmlns:a16="http://schemas.microsoft.com/office/drawing/2014/main" xmlns="" id="{00000000-0008-0000-0700-000020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1" name="Text Box 64">
          <a:extLst>
            <a:ext uri="{FF2B5EF4-FFF2-40B4-BE49-F238E27FC236}">
              <a16:creationId xmlns:a16="http://schemas.microsoft.com/office/drawing/2014/main" xmlns="" id="{00000000-0008-0000-0700-000021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2" name="Text Box 65">
          <a:extLst>
            <a:ext uri="{FF2B5EF4-FFF2-40B4-BE49-F238E27FC236}">
              <a16:creationId xmlns:a16="http://schemas.microsoft.com/office/drawing/2014/main" xmlns="" id="{00000000-0008-0000-0700-000022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3" name="Text Box 66">
          <a:extLst>
            <a:ext uri="{FF2B5EF4-FFF2-40B4-BE49-F238E27FC236}">
              <a16:creationId xmlns:a16="http://schemas.microsoft.com/office/drawing/2014/main" xmlns="" id="{00000000-0008-0000-0700-000023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4" name="Text Box 67">
          <a:extLst>
            <a:ext uri="{FF2B5EF4-FFF2-40B4-BE49-F238E27FC236}">
              <a16:creationId xmlns:a16="http://schemas.microsoft.com/office/drawing/2014/main" xmlns="" id="{00000000-0008-0000-0700-000024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5" name="Text Box 68">
          <a:extLst>
            <a:ext uri="{FF2B5EF4-FFF2-40B4-BE49-F238E27FC236}">
              <a16:creationId xmlns:a16="http://schemas.microsoft.com/office/drawing/2014/main" xmlns="" id="{00000000-0008-0000-0700-000025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6" name="Text Box 69">
          <a:extLst>
            <a:ext uri="{FF2B5EF4-FFF2-40B4-BE49-F238E27FC236}">
              <a16:creationId xmlns:a16="http://schemas.microsoft.com/office/drawing/2014/main" xmlns="" id="{00000000-0008-0000-0700-000026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7" name="Text Box 70">
          <a:extLst>
            <a:ext uri="{FF2B5EF4-FFF2-40B4-BE49-F238E27FC236}">
              <a16:creationId xmlns:a16="http://schemas.microsoft.com/office/drawing/2014/main" xmlns="" id="{00000000-0008-0000-0700-000027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8" name="Text Box 71">
          <a:extLst>
            <a:ext uri="{FF2B5EF4-FFF2-40B4-BE49-F238E27FC236}">
              <a16:creationId xmlns:a16="http://schemas.microsoft.com/office/drawing/2014/main" xmlns="" id="{00000000-0008-0000-0700-000028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09" name="Text Box 72">
          <a:extLst>
            <a:ext uri="{FF2B5EF4-FFF2-40B4-BE49-F238E27FC236}">
              <a16:creationId xmlns:a16="http://schemas.microsoft.com/office/drawing/2014/main" xmlns="" id="{00000000-0008-0000-0700-000029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0" name="Text Box 73">
          <a:extLst>
            <a:ext uri="{FF2B5EF4-FFF2-40B4-BE49-F238E27FC236}">
              <a16:creationId xmlns:a16="http://schemas.microsoft.com/office/drawing/2014/main" xmlns="" id="{00000000-0008-0000-0700-00002A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1" name="Text Box 74">
          <a:extLst>
            <a:ext uri="{FF2B5EF4-FFF2-40B4-BE49-F238E27FC236}">
              <a16:creationId xmlns:a16="http://schemas.microsoft.com/office/drawing/2014/main" xmlns="" id="{00000000-0008-0000-0700-00002B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2" name="Text Box 75">
          <a:extLst>
            <a:ext uri="{FF2B5EF4-FFF2-40B4-BE49-F238E27FC236}">
              <a16:creationId xmlns:a16="http://schemas.microsoft.com/office/drawing/2014/main" xmlns="" id="{00000000-0008-0000-0700-00002C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3" name="Text Box 76">
          <a:extLst>
            <a:ext uri="{FF2B5EF4-FFF2-40B4-BE49-F238E27FC236}">
              <a16:creationId xmlns:a16="http://schemas.microsoft.com/office/drawing/2014/main" xmlns="" id="{00000000-0008-0000-0700-00002D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4" name="Text Box 77">
          <a:extLst>
            <a:ext uri="{FF2B5EF4-FFF2-40B4-BE49-F238E27FC236}">
              <a16:creationId xmlns:a16="http://schemas.microsoft.com/office/drawing/2014/main" xmlns="" id="{00000000-0008-0000-0700-00002E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5" name="Text Box 78">
          <a:extLst>
            <a:ext uri="{FF2B5EF4-FFF2-40B4-BE49-F238E27FC236}">
              <a16:creationId xmlns:a16="http://schemas.microsoft.com/office/drawing/2014/main" xmlns="" id="{00000000-0008-0000-0700-00002F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6" name="Text Box 79">
          <a:extLst>
            <a:ext uri="{FF2B5EF4-FFF2-40B4-BE49-F238E27FC236}">
              <a16:creationId xmlns:a16="http://schemas.microsoft.com/office/drawing/2014/main" xmlns="" id="{00000000-0008-0000-0700-000030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7" name="Text Box 80">
          <a:extLst>
            <a:ext uri="{FF2B5EF4-FFF2-40B4-BE49-F238E27FC236}">
              <a16:creationId xmlns:a16="http://schemas.microsoft.com/office/drawing/2014/main" xmlns="" id="{00000000-0008-0000-0700-000031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8" name="Text Box 81">
          <a:extLst>
            <a:ext uri="{FF2B5EF4-FFF2-40B4-BE49-F238E27FC236}">
              <a16:creationId xmlns:a16="http://schemas.microsoft.com/office/drawing/2014/main" xmlns="" id="{00000000-0008-0000-0700-000032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19" name="Text Box 82">
          <a:extLst>
            <a:ext uri="{FF2B5EF4-FFF2-40B4-BE49-F238E27FC236}">
              <a16:creationId xmlns:a16="http://schemas.microsoft.com/office/drawing/2014/main" xmlns="" id="{00000000-0008-0000-0700-000033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0" name="Text Box 83">
          <a:extLst>
            <a:ext uri="{FF2B5EF4-FFF2-40B4-BE49-F238E27FC236}">
              <a16:creationId xmlns:a16="http://schemas.microsoft.com/office/drawing/2014/main" xmlns="" id="{00000000-0008-0000-0700-000034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1" name="Text Box 84">
          <a:extLst>
            <a:ext uri="{FF2B5EF4-FFF2-40B4-BE49-F238E27FC236}">
              <a16:creationId xmlns:a16="http://schemas.microsoft.com/office/drawing/2014/main" xmlns="" id="{00000000-0008-0000-0700-000035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2" name="Text Box 85">
          <a:extLst>
            <a:ext uri="{FF2B5EF4-FFF2-40B4-BE49-F238E27FC236}">
              <a16:creationId xmlns:a16="http://schemas.microsoft.com/office/drawing/2014/main" xmlns="" id="{00000000-0008-0000-0700-000036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3" name="Text Box 86">
          <a:extLst>
            <a:ext uri="{FF2B5EF4-FFF2-40B4-BE49-F238E27FC236}">
              <a16:creationId xmlns:a16="http://schemas.microsoft.com/office/drawing/2014/main" xmlns="" id="{00000000-0008-0000-0700-000037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4" name="Text Box 87">
          <a:extLst>
            <a:ext uri="{FF2B5EF4-FFF2-40B4-BE49-F238E27FC236}">
              <a16:creationId xmlns:a16="http://schemas.microsoft.com/office/drawing/2014/main" xmlns="" id="{00000000-0008-0000-0700-000038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5" name="Text Box 88">
          <a:extLst>
            <a:ext uri="{FF2B5EF4-FFF2-40B4-BE49-F238E27FC236}">
              <a16:creationId xmlns:a16="http://schemas.microsoft.com/office/drawing/2014/main" xmlns="" id="{00000000-0008-0000-0700-000039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6" name="Text Box 89">
          <a:extLst>
            <a:ext uri="{FF2B5EF4-FFF2-40B4-BE49-F238E27FC236}">
              <a16:creationId xmlns:a16="http://schemas.microsoft.com/office/drawing/2014/main" xmlns="" id="{00000000-0008-0000-0700-00003A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7" name="Text Box 90">
          <a:extLst>
            <a:ext uri="{FF2B5EF4-FFF2-40B4-BE49-F238E27FC236}">
              <a16:creationId xmlns:a16="http://schemas.microsoft.com/office/drawing/2014/main" xmlns="" id="{00000000-0008-0000-0700-00003B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8" name="Text Box 91">
          <a:extLst>
            <a:ext uri="{FF2B5EF4-FFF2-40B4-BE49-F238E27FC236}">
              <a16:creationId xmlns:a16="http://schemas.microsoft.com/office/drawing/2014/main" xmlns="" id="{00000000-0008-0000-0700-00003C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829" name="Text Box 92">
          <a:extLst>
            <a:ext uri="{FF2B5EF4-FFF2-40B4-BE49-F238E27FC236}">
              <a16:creationId xmlns:a16="http://schemas.microsoft.com/office/drawing/2014/main" xmlns="" id="{00000000-0008-0000-0700-00003D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830" name="Text Box 93">
          <a:extLst>
            <a:ext uri="{FF2B5EF4-FFF2-40B4-BE49-F238E27FC236}">
              <a16:creationId xmlns:a16="http://schemas.microsoft.com/office/drawing/2014/main" xmlns="" id="{00000000-0008-0000-0700-00003E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831" name="Text Box 94">
          <a:extLst>
            <a:ext uri="{FF2B5EF4-FFF2-40B4-BE49-F238E27FC236}">
              <a16:creationId xmlns:a16="http://schemas.microsoft.com/office/drawing/2014/main" xmlns="" id="{00000000-0008-0000-0700-00003F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32" name="Text Box 95">
          <a:extLst>
            <a:ext uri="{FF2B5EF4-FFF2-40B4-BE49-F238E27FC236}">
              <a16:creationId xmlns:a16="http://schemas.microsoft.com/office/drawing/2014/main" xmlns="" id="{00000000-0008-0000-0700-000040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33" name="Text Box 96">
          <a:extLst>
            <a:ext uri="{FF2B5EF4-FFF2-40B4-BE49-F238E27FC236}">
              <a16:creationId xmlns:a16="http://schemas.microsoft.com/office/drawing/2014/main" xmlns="" id="{00000000-0008-0000-0700-000041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34" name="Text Box 97">
          <a:extLst>
            <a:ext uri="{FF2B5EF4-FFF2-40B4-BE49-F238E27FC236}">
              <a16:creationId xmlns:a16="http://schemas.microsoft.com/office/drawing/2014/main" xmlns="" id="{00000000-0008-0000-0700-000042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35" name="Text Box 98">
          <a:extLst>
            <a:ext uri="{FF2B5EF4-FFF2-40B4-BE49-F238E27FC236}">
              <a16:creationId xmlns:a16="http://schemas.microsoft.com/office/drawing/2014/main" xmlns="" id="{00000000-0008-0000-0700-000043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36" name="Text Box 99">
          <a:extLst>
            <a:ext uri="{FF2B5EF4-FFF2-40B4-BE49-F238E27FC236}">
              <a16:creationId xmlns:a16="http://schemas.microsoft.com/office/drawing/2014/main" xmlns="" id="{00000000-0008-0000-0700-000044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37" name="Text Box 100">
          <a:extLst>
            <a:ext uri="{FF2B5EF4-FFF2-40B4-BE49-F238E27FC236}">
              <a16:creationId xmlns:a16="http://schemas.microsoft.com/office/drawing/2014/main" xmlns="" id="{00000000-0008-0000-0700-000045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38" name="Text Box 101">
          <a:extLst>
            <a:ext uri="{FF2B5EF4-FFF2-40B4-BE49-F238E27FC236}">
              <a16:creationId xmlns:a16="http://schemas.microsoft.com/office/drawing/2014/main" xmlns="" id="{00000000-0008-0000-0700-000046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39" name="Text Box 102">
          <a:extLst>
            <a:ext uri="{FF2B5EF4-FFF2-40B4-BE49-F238E27FC236}">
              <a16:creationId xmlns:a16="http://schemas.microsoft.com/office/drawing/2014/main" xmlns="" id="{00000000-0008-0000-0700-000047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0" name="Text Box 103">
          <a:extLst>
            <a:ext uri="{FF2B5EF4-FFF2-40B4-BE49-F238E27FC236}">
              <a16:creationId xmlns:a16="http://schemas.microsoft.com/office/drawing/2014/main" xmlns="" id="{00000000-0008-0000-0700-000048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1" name="Text Box 104">
          <a:extLst>
            <a:ext uri="{FF2B5EF4-FFF2-40B4-BE49-F238E27FC236}">
              <a16:creationId xmlns:a16="http://schemas.microsoft.com/office/drawing/2014/main" xmlns="" id="{00000000-0008-0000-0700-000049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2" name="Text Box 105">
          <a:extLst>
            <a:ext uri="{FF2B5EF4-FFF2-40B4-BE49-F238E27FC236}">
              <a16:creationId xmlns:a16="http://schemas.microsoft.com/office/drawing/2014/main" xmlns="" id="{00000000-0008-0000-0700-00004A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3" name="Text Box 106">
          <a:extLst>
            <a:ext uri="{FF2B5EF4-FFF2-40B4-BE49-F238E27FC236}">
              <a16:creationId xmlns:a16="http://schemas.microsoft.com/office/drawing/2014/main" xmlns="" id="{00000000-0008-0000-0700-00004B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4" name="Text Box 107">
          <a:extLst>
            <a:ext uri="{FF2B5EF4-FFF2-40B4-BE49-F238E27FC236}">
              <a16:creationId xmlns:a16="http://schemas.microsoft.com/office/drawing/2014/main" xmlns="" id="{00000000-0008-0000-0700-00004C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5" name="Text Box 108">
          <a:extLst>
            <a:ext uri="{FF2B5EF4-FFF2-40B4-BE49-F238E27FC236}">
              <a16:creationId xmlns:a16="http://schemas.microsoft.com/office/drawing/2014/main" xmlns="" id="{00000000-0008-0000-0700-00004D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6" name="Text Box 109">
          <a:extLst>
            <a:ext uri="{FF2B5EF4-FFF2-40B4-BE49-F238E27FC236}">
              <a16:creationId xmlns:a16="http://schemas.microsoft.com/office/drawing/2014/main" xmlns="" id="{00000000-0008-0000-0700-00004E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7" name="Text Box 110">
          <a:extLst>
            <a:ext uri="{FF2B5EF4-FFF2-40B4-BE49-F238E27FC236}">
              <a16:creationId xmlns:a16="http://schemas.microsoft.com/office/drawing/2014/main" xmlns="" id="{00000000-0008-0000-0700-00004F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8" name="Text Box 111">
          <a:extLst>
            <a:ext uri="{FF2B5EF4-FFF2-40B4-BE49-F238E27FC236}">
              <a16:creationId xmlns:a16="http://schemas.microsoft.com/office/drawing/2014/main" xmlns="" id="{00000000-0008-0000-0700-000050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49" name="Text Box 112">
          <a:extLst>
            <a:ext uri="{FF2B5EF4-FFF2-40B4-BE49-F238E27FC236}">
              <a16:creationId xmlns:a16="http://schemas.microsoft.com/office/drawing/2014/main" xmlns="" id="{00000000-0008-0000-0700-000051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50" name="Text Box 113">
          <a:extLst>
            <a:ext uri="{FF2B5EF4-FFF2-40B4-BE49-F238E27FC236}">
              <a16:creationId xmlns:a16="http://schemas.microsoft.com/office/drawing/2014/main" xmlns="" id="{00000000-0008-0000-0700-000052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51" name="Text Box 114">
          <a:extLst>
            <a:ext uri="{FF2B5EF4-FFF2-40B4-BE49-F238E27FC236}">
              <a16:creationId xmlns:a16="http://schemas.microsoft.com/office/drawing/2014/main" xmlns="" id="{00000000-0008-0000-0700-000053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52" name="Text Box 115">
          <a:extLst>
            <a:ext uri="{FF2B5EF4-FFF2-40B4-BE49-F238E27FC236}">
              <a16:creationId xmlns:a16="http://schemas.microsoft.com/office/drawing/2014/main" xmlns="" id="{00000000-0008-0000-0700-000054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53" name="Text Box 116">
          <a:extLst>
            <a:ext uri="{FF2B5EF4-FFF2-40B4-BE49-F238E27FC236}">
              <a16:creationId xmlns:a16="http://schemas.microsoft.com/office/drawing/2014/main" xmlns="" id="{00000000-0008-0000-0700-000055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54" name="Text Box 117">
          <a:extLst>
            <a:ext uri="{FF2B5EF4-FFF2-40B4-BE49-F238E27FC236}">
              <a16:creationId xmlns:a16="http://schemas.microsoft.com/office/drawing/2014/main" xmlns="" id="{00000000-0008-0000-0700-000056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18</xdr:row>
      <xdr:rowOff>0</xdr:rowOff>
    </xdr:from>
    <xdr:to>
      <xdr:col>8</xdr:col>
      <xdr:colOff>2165350</xdr:colOff>
      <xdr:row>18</xdr:row>
      <xdr:rowOff>161925</xdr:rowOff>
    </xdr:to>
    <xdr:sp macro="" textlink="">
      <xdr:nvSpPr>
        <xdr:cNvPr id="855" name="Text Box 118">
          <a:extLst>
            <a:ext uri="{FF2B5EF4-FFF2-40B4-BE49-F238E27FC236}">
              <a16:creationId xmlns:a16="http://schemas.microsoft.com/office/drawing/2014/main" xmlns="" id="{00000000-0008-0000-0700-000057030000}"/>
            </a:ext>
          </a:extLst>
        </xdr:cNvPr>
        <xdr:cNvSpPr txBox="1">
          <a:spLocks noChangeArrowheads="1"/>
        </xdr:cNvSpPr>
      </xdr:nvSpPr>
      <xdr:spPr bwMode="auto">
        <a:xfrm>
          <a:off x="8410575" y="54578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45</xdr:row>
      <xdr:rowOff>0</xdr:rowOff>
    </xdr:from>
    <xdr:to>
      <xdr:col>8</xdr:col>
      <xdr:colOff>2165350</xdr:colOff>
      <xdr:row>45</xdr:row>
      <xdr:rowOff>200025</xdr:rowOff>
    </xdr:to>
    <xdr:sp macro="" textlink="">
      <xdr:nvSpPr>
        <xdr:cNvPr id="856" name="Text Box 119">
          <a:extLst>
            <a:ext uri="{FF2B5EF4-FFF2-40B4-BE49-F238E27FC236}">
              <a16:creationId xmlns:a16="http://schemas.microsoft.com/office/drawing/2014/main" xmlns="" id="{00000000-0008-0000-0700-000058030000}"/>
            </a:ext>
          </a:extLst>
        </xdr:cNvPr>
        <xdr:cNvSpPr txBox="1">
          <a:spLocks noChangeArrowheads="1"/>
        </xdr:cNvSpPr>
      </xdr:nvSpPr>
      <xdr:spPr bwMode="auto">
        <a:xfrm>
          <a:off x="8410575" y="150685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45</xdr:row>
      <xdr:rowOff>0</xdr:rowOff>
    </xdr:from>
    <xdr:to>
      <xdr:col>8</xdr:col>
      <xdr:colOff>2165350</xdr:colOff>
      <xdr:row>45</xdr:row>
      <xdr:rowOff>200025</xdr:rowOff>
    </xdr:to>
    <xdr:sp macro="" textlink="">
      <xdr:nvSpPr>
        <xdr:cNvPr id="857" name="Text Box 120">
          <a:extLst>
            <a:ext uri="{FF2B5EF4-FFF2-40B4-BE49-F238E27FC236}">
              <a16:creationId xmlns:a16="http://schemas.microsoft.com/office/drawing/2014/main" xmlns="" id="{00000000-0008-0000-0700-000059030000}"/>
            </a:ext>
          </a:extLst>
        </xdr:cNvPr>
        <xdr:cNvSpPr txBox="1">
          <a:spLocks noChangeArrowheads="1"/>
        </xdr:cNvSpPr>
      </xdr:nvSpPr>
      <xdr:spPr bwMode="auto">
        <a:xfrm>
          <a:off x="8410575" y="150685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58" name="Text Box 123">
          <a:extLst>
            <a:ext uri="{FF2B5EF4-FFF2-40B4-BE49-F238E27FC236}">
              <a16:creationId xmlns:a16="http://schemas.microsoft.com/office/drawing/2014/main" xmlns="" id="{00000000-0008-0000-0700-00005A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59" name="Text Box 124">
          <a:extLst>
            <a:ext uri="{FF2B5EF4-FFF2-40B4-BE49-F238E27FC236}">
              <a16:creationId xmlns:a16="http://schemas.microsoft.com/office/drawing/2014/main" xmlns="" id="{00000000-0008-0000-0700-00005B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60" name="Text Box 125">
          <a:extLst>
            <a:ext uri="{FF2B5EF4-FFF2-40B4-BE49-F238E27FC236}">
              <a16:creationId xmlns:a16="http://schemas.microsoft.com/office/drawing/2014/main" xmlns="" id="{00000000-0008-0000-0700-00005C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61" name="Text Box 126">
          <a:extLst>
            <a:ext uri="{FF2B5EF4-FFF2-40B4-BE49-F238E27FC236}">
              <a16:creationId xmlns:a16="http://schemas.microsoft.com/office/drawing/2014/main" xmlns="" id="{00000000-0008-0000-0700-00005D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62" name="Text Box 127">
          <a:extLst>
            <a:ext uri="{FF2B5EF4-FFF2-40B4-BE49-F238E27FC236}">
              <a16:creationId xmlns:a16="http://schemas.microsoft.com/office/drawing/2014/main" xmlns="" id="{00000000-0008-0000-0700-00005E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63" name="Text Box 128">
          <a:extLst>
            <a:ext uri="{FF2B5EF4-FFF2-40B4-BE49-F238E27FC236}">
              <a16:creationId xmlns:a16="http://schemas.microsoft.com/office/drawing/2014/main" xmlns="" id="{00000000-0008-0000-0700-00005F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64" name="Text Box 129">
          <a:extLst>
            <a:ext uri="{FF2B5EF4-FFF2-40B4-BE49-F238E27FC236}">
              <a16:creationId xmlns:a16="http://schemas.microsoft.com/office/drawing/2014/main" xmlns="" id="{00000000-0008-0000-0700-000060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865" name="Text Box 130">
          <a:extLst>
            <a:ext uri="{FF2B5EF4-FFF2-40B4-BE49-F238E27FC236}">
              <a16:creationId xmlns:a16="http://schemas.microsoft.com/office/drawing/2014/main" xmlns="" id="{00000000-0008-0000-0700-00006103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66" name="Text Box 95">
          <a:extLst>
            <a:ext uri="{FF2B5EF4-FFF2-40B4-BE49-F238E27FC236}">
              <a16:creationId xmlns:a16="http://schemas.microsoft.com/office/drawing/2014/main" xmlns="" id="{00000000-0008-0000-0700-000062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67" name="Text Box 96">
          <a:extLst>
            <a:ext uri="{FF2B5EF4-FFF2-40B4-BE49-F238E27FC236}">
              <a16:creationId xmlns:a16="http://schemas.microsoft.com/office/drawing/2014/main" xmlns="" id="{00000000-0008-0000-0700-000063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68" name="Text Box 97">
          <a:extLst>
            <a:ext uri="{FF2B5EF4-FFF2-40B4-BE49-F238E27FC236}">
              <a16:creationId xmlns:a16="http://schemas.microsoft.com/office/drawing/2014/main" xmlns="" id="{00000000-0008-0000-0700-000064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69" name="Text Box 98">
          <a:extLst>
            <a:ext uri="{FF2B5EF4-FFF2-40B4-BE49-F238E27FC236}">
              <a16:creationId xmlns:a16="http://schemas.microsoft.com/office/drawing/2014/main" xmlns="" id="{00000000-0008-0000-0700-000065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0" name="Text Box 99">
          <a:extLst>
            <a:ext uri="{FF2B5EF4-FFF2-40B4-BE49-F238E27FC236}">
              <a16:creationId xmlns:a16="http://schemas.microsoft.com/office/drawing/2014/main" xmlns="" id="{00000000-0008-0000-0700-000066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1" name="Text Box 100">
          <a:extLst>
            <a:ext uri="{FF2B5EF4-FFF2-40B4-BE49-F238E27FC236}">
              <a16:creationId xmlns:a16="http://schemas.microsoft.com/office/drawing/2014/main" xmlns="" id="{00000000-0008-0000-0700-000067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2" name="Text Box 101">
          <a:extLst>
            <a:ext uri="{FF2B5EF4-FFF2-40B4-BE49-F238E27FC236}">
              <a16:creationId xmlns:a16="http://schemas.microsoft.com/office/drawing/2014/main" xmlns="" id="{00000000-0008-0000-0700-000068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3" name="Text Box 102">
          <a:extLst>
            <a:ext uri="{FF2B5EF4-FFF2-40B4-BE49-F238E27FC236}">
              <a16:creationId xmlns:a16="http://schemas.microsoft.com/office/drawing/2014/main" xmlns="" id="{00000000-0008-0000-0700-000069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4" name="Text Box 103">
          <a:extLst>
            <a:ext uri="{FF2B5EF4-FFF2-40B4-BE49-F238E27FC236}">
              <a16:creationId xmlns:a16="http://schemas.microsoft.com/office/drawing/2014/main" xmlns="" id="{00000000-0008-0000-0700-00006A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5" name="Text Box 104">
          <a:extLst>
            <a:ext uri="{FF2B5EF4-FFF2-40B4-BE49-F238E27FC236}">
              <a16:creationId xmlns:a16="http://schemas.microsoft.com/office/drawing/2014/main" xmlns="" id="{00000000-0008-0000-0700-00006B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6" name="Text Box 105">
          <a:extLst>
            <a:ext uri="{FF2B5EF4-FFF2-40B4-BE49-F238E27FC236}">
              <a16:creationId xmlns:a16="http://schemas.microsoft.com/office/drawing/2014/main" xmlns="" id="{00000000-0008-0000-0700-00006C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7" name="Text Box 106">
          <a:extLst>
            <a:ext uri="{FF2B5EF4-FFF2-40B4-BE49-F238E27FC236}">
              <a16:creationId xmlns:a16="http://schemas.microsoft.com/office/drawing/2014/main" xmlns="" id="{00000000-0008-0000-0700-00006D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8" name="Text Box 107">
          <a:extLst>
            <a:ext uri="{FF2B5EF4-FFF2-40B4-BE49-F238E27FC236}">
              <a16:creationId xmlns:a16="http://schemas.microsoft.com/office/drawing/2014/main" xmlns="" id="{00000000-0008-0000-0700-00006E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79" name="Text Box 108">
          <a:extLst>
            <a:ext uri="{FF2B5EF4-FFF2-40B4-BE49-F238E27FC236}">
              <a16:creationId xmlns:a16="http://schemas.microsoft.com/office/drawing/2014/main" xmlns="" id="{00000000-0008-0000-0700-00006F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0" name="Text Box 109">
          <a:extLst>
            <a:ext uri="{FF2B5EF4-FFF2-40B4-BE49-F238E27FC236}">
              <a16:creationId xmlns:a16="http://schemas.microsoft.com/office/drawing/2014/main" xmlns="" id="{00000000-0008-0000-0700-000070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1" name="Text Box 110">
          <a:extLst>
            <a:ext uri="{FF2B5EF4-FFF2-40B4-BE49-F238E27FC236}">
              <a16:creationId xmlns:a16="http://schemas.microsoft.com/office/drawing/2014/main" xmlns="" id="{00000000-0008-0000-0700-000071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2" name="Text Box 111">
          <a:extLst>
            <a:ext uri="{FF2B5EF4-FFF2-40B4-BE49-F238E27FC236}">
              <a16:creationId xmlns:a16="http://schemas.microsoft.com/office/drawing/2014/main" xmlns="" id="{00000000-0008-0000-0700-000072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3" name="Text Box 112">
          <a:extLst>
            <a:ext uri="{FF2B5EF4-FFF2-40B4-BE49-F238E27FC236}">
              <a16:creationId xmlns:a16="http://schemas.microsoft.com/office/drawing/2014/main" xmlns="" id="{00000000-0008-0000-0700-000073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4" name="Text Box 113">
          <a:extLst>
            <a:ext uri="{FF2B5EF4-FFF2-40B4-BE49-F238E27FC236}">
              <a16:creationId xmlns:a16="http://schemas.microsoft.com/office/drawing/2014/main" xmlns="" id="{00000000-0008-0000-0700-000074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5" name="Text Box 114">
          <a:extLst>
            <a:ext uri="{FF2B5EF4-FFF2-40B4-BE49-F238E27FC236}">
              <a16:creationId xmlns:a16="http://schemas.microsoft.com/office/drawing/2014/main" xmlns="" id="{00000000-0008-0000-0700-000075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6" name="Text Box 115">
          <a:extLst>
            <a:ext uri="{FF2B5EF4-FFF2-40B4-BE49-F238E27FC236}">
              <a16:creationId xmlns:a16="http://schemas.microsoft.com/office/drawing/2014/main" xmlns="" id="{00000000-0008-0000-0700-000076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7" name="Text Box 116">
          <a:extLst>
            <a:ext uri="{FF2B5EF4-FFF2-40B4-BE49-F238E27FC236}">
              <a16:creationId xmlns:a16="http://schemas.microsoft.com/office/drawing/2014/main" xmlns="" id="{00000000-0008-0000-0700-000077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88" name="Text Box 117">
          <a:extLst>
            <a:ext uri="{FF2B5EF4-FFF2-40B4-BE49-F238E27FC236}">
              <a16:creationId xmlns:a16="http://schemas.microsoft.com/office/drawing/2014/main" xmlns="" id="{00000000-0008-0000-0700-000078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60</xdr:row>
      <xdr:rowOff>0</xdr:rowOff>
    </xdr:from>
    <xdr:to>
      <xdr:col>8</xdr:col>
      <xdr:colOff>2247900</xdr:colOff>
      <xdr:row>60</xdr:row>
      <xdr:rowOff>200025</xdr:rowOff>
    </xdr:to>
    <xdr:sp macro="" textlink="">
      <xdr:nvSpPr>
        <xdr:cNvPr id="889" name="Text Box 119">
          <a:extLst>
            <a:ext uri="{FF2B5EF4-FFF2-40B4-BE49-F238E27FC236}">
              <a16:creationId xmlns:a16="http://schemas.microsoft.com/office/drawing/2014/main" xmlns="" id="{00000000-0008-0000-0700-000079030000}"/>
            </a:ext>
          </a:extLst>
        </xdr:cNvPr>
        <xdr:cNvSpPr txBox="1">
          <a:spLocks noChangeArrowheads="1"/>
        </xdr:cNvSpPr>
      </xdr:nvSpPr>
      <xdr:spPr bwMode="auto">
        <a:xfrm>
          <a:off x="8410575" y="209454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60</xdr:row>
      <xdr:rowOff>0</xdr:rowOff>
    </xdr:from>
    <xdr:to>
      <xdr:col>8</xdr:col>
      <xdr:colOff>2247900</xdr:colOff>
      <xdr:row>60</xdr:row>
      <xdr:rowOff>200025</xdr:rowOff>
    </xdr:to>
    <xdr:sp macro="" textlink="">
      <xdr:nvSpPr>
        <xdr:cNvPr id="890" name="Text Box 120">
          <a:extLst>
            <a:ext uri="{FF2B5EF4-FFF2-40B4-BE49-F238E27FC236}">
              <a16:creationId xmlns:a16="http://schemas.microsoft.com/office/drawing/2014/main" xmlns="" id="{00000000-0008-0000-0700-00007A030000}"/>
            </a:ext>
          </a:extLst>
        </xdr:cNvPr>
        <xdr:cNvSpPr txBox="1">
          <a:spLocks noChangeArrowheads="1"/>
        </xdr:cNvSpPr>
      </xdr:nvSpPr>
      <xdr:spPr bwMode="auto">
        <a:xfrm>
          <a:off x="8410575" y="209454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91" name="Text Box 123">
          <a:extLst>
            <a:ext uri="{FF2B5EF4-FFF2-40B4-BE49-F238E27FC236}">
              <a16:creationId xmlns:a16="http://schemas.microsoft.com/office/drawing/2014/main" xmlns="" id="{00000000-0008-0000-0700-00007B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92" name="Text Box 124">
          <a:extLst>
            <a:ext uri="{FF2B5EF4-FFF2-40B4-BE49-F238E27FC236}">
              <a16:creationId xmlns:a16="http://schemas.microsoft.com/office/drawing/2014/main" xmlns="" id="{00000000-0008-0000-0700-00007C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93" name="Text Box 125">
          <a:extLst>
            <a:ext uri="{FF2B5EF4-FFF2-40B4-BE49-F238E27FC236}">
              <a16:creationId xmlns:a16="http://schemas.microsoft.com/office/drawing/2014/main" xmlns="" id="{00000000-0008-0000-0700-00007D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94" name="Text Box 126">
          <a:extLst>
            <a:ext uri="{FF2B5EF4-FFF2-40B4-BE49-F238E27FC236}">
              <a16:creationId xmlns:a16="http://schemas.microsoft.com/office/drawing/2014/main" xmlns="" id="{00000000-0008-0000-0700-00007E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95" name="Text Box 127">
          <a:extLst>
            <a:ext uri="{FF2B5EF4-FFF2-40B4-BE49-F238E27FC236}">
              <a16:creationId xmlns:a16="http://schemas.microsoft.com/office/drawing/2014/main" xmlns="" id="{00000000-0008-0000-0700-00007F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96" name="Text Box 128">
          <a:extLst>
            <a:ext uri="{FF2B5EF4-FFF2-40B4-BE49-F238E27FC236}">
              <a16:creationId xmlns:a16="http://schemas.microsoft.com/office/drawing/2014/main" xmlns="" id="{00000000-0008-0000-0700-000080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97" name="Text Box 129">
          <a:extLst>
            <a:ext uri="{FF2B5EF4-FFF2-40B4-BE49-F238E27FC236}">
              <a16:creationId xmlns:a16="http://schemas.microsoft.com/office/drawing/2014/main" xmlns="" id="{00000000-0008-0000-0700-000081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898" name="Text Box 130">
          <a:extLst>
            <a:ext uri="{FF2B5EF4-FFF2-40B4-BE49-F238E27FC236}">
              <a16:creationId xmlns:a16="http://schemas.microsoft.com/office/drawing/2014/main" xmlns="" id="{00000000-0008-0000-0700-000082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33</xdr:row>
      <xdr:rowOff>0</xdr:rowOff>
    </xdr:from>
    <xdr:to>
      <xdr:col>8</xdr:col>
      <xdr:colOff>2247900</xdr:colOff>
      <xdr:row>33</xdr:row>
      <xdr:rowOff>200025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700-00008303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0" name="Text Box 95">
          <a:extLst>
            <a:ext uri="{FF2B5EF4-FFF2-40B4-BE49-F238E27FC236}">
              <a16:creationId xmlns:a16="http://schemas.microsoft.com/office/drawing/2014/main" xmlns="" id="{00000000-0008-0000-0700-000084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1" name="Text Box 96">
          <a:extLst>
            <a:ext uri="{FF2B5EF4-FFF2-40B4-BE49-F238E27FC236}">
              <a16:creationId xmlns:a16="http://schemas.microsoft.com/office/drawing/2014/main" xmlns="" id="{00000000-0008-0000-0700-000085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2" name="Text Box 97">
          <a:extLst>
            <a:ext uri="{FF2B5EF4-FFF2-40B4-BE49-F238E27FC236}">
              <a16:creationId xmlns:a16="http://schemas.microsoft.com/office/drawing/2014/main" xmlns="" id="{00000000-0008-0000-0700-000086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3" name="Text Box 98">
          <a:extLst>
            <a:ext uri="{FF2B5EF4-FFF2-40B4-BE49-F238E27FC236}">
              <a16:creationId xmlns:a16="http://schemas.microsoft.com/office/drawing/2014/main" xmlns="" id="{00000000-0008-0000-0700-000087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4" name="Text Box 99">
          <a:extLst>
            <a:ext uri="{FF2B5EF4-FFF2-40B4-BE49-F238E27FC236}">
              <a16:creationId xmlns:a16="http://schemas.microsoft.com/office/drawing/2014/main" xmlns="" id="{00000000-0008-0000-0700-000088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5" name="Text Box 100">
          <a:extLst>
            <a:ext uri="{FF2B5EF4-FFF2-40B4-BE49-F238E27FC236}">
              <a16:creationId xmlns:a16="http://schemas.microsoft.com/office/drawing/2014/main" xmlns="" id="{00000000-0008-0000-0700-000089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6" name="Text Box 101">
          <a:extLst>
            <a:ext uri="{FF2B5EF4-FFF2-40B4-BE49-F238E27FC236}">
              <a16:creationId xmlns:a16="http://schemas.microsoft.com/office/drawing/2014/main" xmlns="" id="{00000000-0008-0000-0700-00008A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7" name="Text Box 102">
          <a:extLst>
            <a:ext uri="{FF2B5EF4-FFF2-40B4-BE49-F238E27FC236}">
              <a16:creationId xmlns:a16="http://schemas.microsoft.com/office/drawing/2014/main" xmlns="" id="{00000000-0008-0000-0700-00008B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8" name="Text Box 103">
          <a:extLst>
            <a:ext uri="{FF2B5EF4-FFF2-40B4-BE49-F238E27FC236}">
              <a16:creationId xmlns:a16="http://schemas.microsoft.com/office/drawing/2014/main" xmlns="" id="{00000000-0008-0000-0700-00008C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09" name="Text Box 104">
          <a:extLst>
            <a:ext uri="{FF2B5EF4-FFF2-40B4-BE49-F238E27FC236}">
              <a16:creationId xmlns:a16="http://schemas.microsoft.com/office/drawing/2014/main" xmlns="" id="{00000000-0008-0000-0700-00008D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0" name="Text Box 105">
          <a:extLst>
            <a:ext uri="{FF2B5EF4-FFF2-40B4-BE49-F238E27FC236}">
              <a16:creationId xmlns:a16="http://schemas.microsoft.com/office/drawing/2014/main" xmlns="" id="{00000000-0008-0000-0700-00008E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1" name="Text Box 106">
          <a:extLst>
            <a:ext uri="{FF2B5EF4-FFF2-40B4-BE49-F238E27FC236}">
              <a16:creationId xmlns:a16="http://schemas.microsoft.com/office/drawing/2014/main" xmlns="" id="{00000000-0008-0000-0700-00008F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2" name="Text Box 107">
          <a:extLst>
            <a:ext uri="{FF2B5EF4-FFF2-40B4-BE49-F238E27FC236}">
              <a16:creationId xmlns:a16="http://schemas.microsoft.com/office/drawing/2014/main" xmlns="" id="{00000000-0008-0000-0700-000090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3" name="Text Box 108">
          <a:extLst>
            <a:ext uri="{FF2B5EF4-FFF2-40B4-BE49-F238E27FC236}">
              <a16:creationId xmlns:a16="http://schemas.microsoft.com/office/drawing/2014/main" xmlns="" id="{00000000-0008-0000-0700-000091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4" name="Text Box 109">
          <a:extLst>
            <a:ext uri="{FF2B5EF4-FFF2-40B4-BE49-F238E27FC236}">
              <a16:creationId xmlns:a16="http://schemas.microsoft.com/office/drawing/2014/main" xmlns="" id="{00000000-0008-0000-0700-000092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5" name="Text Box 110">
          <a:extLst>
            <a:ext uri="{FF2B5EF4-FFF2-40B4-BE49-F238E27FC236}">
              <a16:creationId xmlns:a16="http://schemas.microsoft.com/office/drawing/2014/main" xmlns="" id="{00000000-0008-0000-0700-000093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6" name="Text Box 111">
          <a:extLst>
            <a:ext uri="{FF2B5EF4-FFF2-40B4-BE49-F238E27FC236}">
              <a16:creationId xmlns:a16="http://schemas.microsoft.com/office/drawing/2014/main" xmlns="" id="{00000000-0008-0000-0700-000094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7" name="Text Box 112">
          <a:extLst>
            <a:ext uri="{FF2B5EF4-FFF2-40B4-BE49-F238E27FC236}">
              <a16:creationId xmlns:a16="http://schemas.microsoft.com/office/drawing/2014/main" xmlns="" id="{00000000-0008-0000-0700-000095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8" name="Text Box 113">
          <a:extLst>
            <a:ext uri="{FF2B5EF4-FFF2-40B4-BE49-F238E27FC236}">
              <a16:creationId xmlns:a16="http://schemas.microsoft.com/office/drawing/2014/main" xmlns="" id="{00000000-0008-0000-0700-000096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19" name="Text Box 114">
          <a:extLst>
            <a:ext uri="{FF2B5EF4-FFF2-40B4-BE49-F238E27FC236}">
              <a16:creationId xmlns:a16="http://schemas.microsoft.com/office/drawing/2014/main" xmlns="" id="{00000000-0008-0000-0700-000097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20" name="Text Box 115">
          <a:extLst>
            <a:ext uri="{FF2B5EF4-FFF2-40B4-BE49-F238E27FC236}">
              <a16:creationId xmlns:a16="http://schemas.microsoft.com/office/drawing/2014/main" xmlns="" id="{00000000-0008-0000-0700-000098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21" name="Text Box 116">
          <a:extLst>
            <a:ext uri="{FF2B5EF4-FFF2-40B4-BE49-F238E27FC236}">
              <a16:creationId xmlns:a16="http://schemas.microsoft.com/office/drawing/2014/main" xmlns="" id="{00000000-0008-0000-0700-000099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22" name="Text Box 117">
          <a:extLst>
            <a:ext uri="{FF2B5EF4-FFF2-40B4-BE49-F238E27FC236}">
              <a16:creationId xmlns:a16="http://schemas.microsoft.com/office/drawing/2014/main" xmlns="" id="{00000000-0008-0000-0700-00009A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33</xdr:row>
      <xdr:rowOff>0</xdr:rowOff>
    </xdr:from>
    <xdr:to>
      <xdr:col>8</xdr:col>
      <xdr:colOff>2247900</xdr:colOff>
      <xdr:row>33</xdr:row>
      <xdr:rowOff>200025</xdr:rowOff>
    </xdr:to>
    <xdr:sp macro="" textlink="">
      <xdr:nvSpPr>
        <xdr:cNvPr id="923" name="Text Box 118">
          <a:extLst>
            <a:ext uri="{FF2B5EF4-FFF2-40B4-BE49-F238E27FC236}">
              <a16:creationId xmlns:a16="http://schemas.microsoft.com/office/drawing/2014/main" xmlns="" id="{00000000-0008-0000-0700-00009B03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209550</xdr:rowOff>
    </xdr:to>
    <xdr:sp macro="" textlink="">
      <xdr:nvSpPr>
        <xdr:cNvPr id="924" name="Text Box 119">
          <a:extLst>
            <a:ext uri="{FF2B5EF4-FFF2-40B4-BE49-F238E27FC236}">
              <a16:creationId xmlns:a16="http://schemas.microsoft.com/office/drawing/2014/main" xmlns="" id="{00000000-0008-0000-0700-00009C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62</xdr:row>
      <xdr:rowOff>0</xdr:rowOff>
    </xdr:from>
    <xdr:to>
      <xdr:col>8</xdr:col>
      <xdr:colOff>2247900</xdr:colOff>
      <xdr:row>62</xdr:row>
      <xdr:rowOff>209550</xdr:rowOff>
    </xdr:to>
    <xdr:sp macro="" textlink="">
      <xdr:nvSpPr>
        <xdr:cNvPr id="925" name="Text Box 120">
          <a:extLst>
            <a:ext uri="{FF2B5EF4-FFF2-40B4-BE49-F238E27FC236}">
              <a16:creationId xmlns:a16="http://schemas.microsoft.com/office/drawing/2014/main" xmlns="" id="{00000000-0008-0000-0700-00009D03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26" name="Text Box 123">
          <a:extLst>
            <a:ext uri="{FF2B5EF4-FFF2-40B4-BE49-F238E27FC236}">
              <a16:creationId xmlns:a16="http://schemas.microsoft.com/office/drawing/2014/main" xmlns="" id="{00000000-0008-0000-0700-00009E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27" name="Text Box 124">
          <a:extLst>
            <a:ext uri="{FF2B5EF4-FFF2-40B4-BE49-F238E27FC236}">
              <a16:creationId xmlns:a16="http://schemas.microsoft.com/office/drawing/2014/main" xmlns="" id="{00000000-0008-0000-0700-00009F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28" name="Text Box 125">
          <a:extLst>
            <a:ext uri="{FF2B5EF4-FFF2-40B4-BE49-F238E27FC236}">
              <a16:creationId xmlns:a16="http://schemas.microsoft.com/office/drawing/2014/main" xmlns="" id="{00000000-0008-0000-0700-0000A0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29" name="Text Box 126">
          <a:extLst>
            <a:ext uri="{FF2B5EF4-FFF2-40B4-BE49-F238E27FC236}">
              <a16:creationId xmlns:a16="http://schemas.microsoft.com/office/drawing/2014/main" xmlns="" id="{00000000-0008-0000-0700-0000A1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30" name="Text Box 127">
          <a:extLst>
            <a:ext uri="{FF2B5EF4-FFF2-40B4-BE49-F238E27FC236}">
              <a16:creationId xmlns:a16="http://schemas.microsoft.com/office/drawing/2014/main" xmlns="" id="{00000000-0008-0000-0700-0000A2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31" name="Text Box 128">
          <a:extLst>
            <a:ext uri="{FF2B5EF4-FFF2-40B4-BE49-F238E27FC236}">
              <a16:creationId xmlns:a16="http://schemas.microsoft.com/office/drawing/2014/main" xmlns="" id="{00000000-0008-0000-0700-0000A3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32" name="Text Box 129">
          <a:extLst>
            <a:ext uri="{FF2B5EF4-FFF2-40B4-BE49-F238E27FC236}">
              <a16:creationId xmlns:a16="http://schemas.microsoft.com/office/drawing/2014/main" xmlns="" id="{00000000-0008-0000-0700-0000A4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63</xdr:row>
      <xdr:rowOff>0</xdr:rowOff>
    </xdr:from>
    <xdr:to>
      <xdr:col>8</xdr:col>
      <xdr:colOff>2247900</xdr:colOff>
      <xdr:row>63</xdr:row>
      <xdr:rowOff>619125</xdr:rowOff>
    </xdr:to>
    <xdr:sp macro="" textlink="">
      <xdr:nvSpPr>
        <xdr:cNvPr id="933" name="Text Box 130">
          <a:extLst>
            <a:ext uri="{FF2B5EF4-FFF2-40B4-BE49-F238E27FC236}">
              <a16:creationId xmlns:a16="http://schemas.microsoft.com/office/drawing/2014/main" xmlns="" id="{00000000-0008-0000-0700-0000A5030000}"/>
            </a:ext>
          </a:extLst>
        </xdr:cNvPr>
        <xdr:cNvSpPr txBox="1">
          <a:spLocks noChangeArrowheads="1"/>
        </xdr:cNvSpPr>
      </xdr:nvSpPr>
      <xdr:spPr bwMode="auto">
        <a:xfrm>
          <a:off x="8410575" y="219170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18</xdr:row>
      <xdr:rowOff>0</xdr:rowOff>
    </xdr:from>
    <xdr:to>
      <xdr:col>8</xdr:col>
      <xdr:colOff>2165350</xdr:colOff>
      <xdr:row>18</xdr:row>
      <xdr:rowOff>161925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700-0000A6030000}"/>
            </a:ext>
          </a:extLst>
        </xdr:cNvPr>
        <xdr:cNvSpPr txBox="1">
          <a:spLocks noChangeArrowheads="1"/>
        </xdr:cNvSpPr>
      </xdr:nvSpPr>
      <xdr:spPr bwMode="auto">
        <a:xfrm>
          <a:off x="8410575" y="54578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xmlns="" id="{00000000-0008-0000-0700-0000A7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xmlns="" id="{00000000-0008-0000-0700-0000A8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37" name="Text Box 5">
          <a:extLst>
            <a:ext uri="{FF2B5EF4-FFF2-40B4-BE49-F238E27FC236}">
              <a16:creationId xmlns:a16="http://schemas.microsoft.com/office/drawing/2014/main" xmlns="" id="{00000000-0008-0000-0700-0000A9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38" name="Text Box 6">
          <a:extLst>
            <a:ext uri="{FF2B5EF4-FFF2-40B4-BE49-F238E27FC236}">
              <a16:creationId xmlns:a16="http://schemas.microsoft.com/office/drawing/2014/main" xmlns="" id="{00000000-0008-0000-0700-0000AA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39" name="Text Box 7">
          <a:extLst>
            <a:ext uri="{FF2B5EF4-FFF2-40B4-BE49-F238E27FC236}">
              <a16:creationId xmlns:a16="http://schemas.microsoft.com/office/drawing/2014/main" xmlns="" id="{00000000-0008-0000-0700-0000AB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xmlns="" id="{00000000-0008-0000-0700-0000AC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xmlns="" id="{00000000-0008-0000-0700-0000AD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xmlns="" id="{00000000-0008-0000-0700-0000AE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3" name="Text Box 11">
          <a:extLst>
            <a:ext uri="{FF2B5EF4-FFF2-40B4-BE49-F238E27FC236}">
              <a16:creationId xmlns:a16="http://schemas.microsoft.com/office/drawing/2014/main" xmlns="" id="{00000000-0008-0000-0700-0000AF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4" name="Text Box 12">
          <a:extLst>
            <a:ext uri="{FF2B5EF4-FFF2-40B4-BE49-F238E27FC236}">
              <a16:creationId xmlns:a16="http://schemas.microsoft.com/office/drawing/2014/main" xmlns="" id="{00000000-0008-0000-0700-0000B0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5" name="Text Box 13">
          <a:extLst>
            <a:ext uri="{FF2B5EF4-FFF2-40B4-BE49-F238E27FC236}">
              <a16:creationId xmlns:a16="http://schemas.microsoft.com/office/drawing/2014/main" xmlns="" id="{00000000-0008-0000-0700-0000B1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6" name="Text Box 14">
          <a:extLst>
            <a:ext uri="{FF2B5EF4-FFF2-40B4-BE49-F238E27FC236}">
              <a16:creationId xmlns:a16="http://schemas.microsoft.com/office/drawing/2014/main" xmlns="" id="{00000000-0008-0000-0700-0000B2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xmlns="" id="{00000000-0008-0000-0700-0000B3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8" name="Text Box 16">
          <a:extLst>
            <a:ext uri="{FF2B5EF4-FFF2-40B4-BE49-F238E27FC236}">
              <a16:creationId xmlns:a16="http://schemas.microsoft.com/office/drawing/2014/main" xmlns="" id="{00000000-0008-0000-0700-0000B4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49" name="Text Box 17">
          <a:extLst>
            <a:ext uri="{FF2B5EF4-FFF2-40B4-BE49-F238E27FC236}">
              <a16:creationId xmlns:a16="http://schemas.microsoft.com/office/drawing/2014/main" xmlns="" id="{00000000-0008-0000-0700-0000B5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50" name="Text Box 18">
          <a:extLst>
            <a:ext uri="{FF2B5EF4-FFF2-40B4-BE49-F238E27FC236}">
              <a16:creationId xmlns:a16="http://schemas.microsoft.com/office/drawing/2014/main" xmlns="" id="{00000000-0008-0000-0700-0000B6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xmlns="" id="{00000000-0008-0000-0700-0000B7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52" name="Text Box 20">
          <a:extLst>
            <a:ext uri="{FF2B5EF4-FFF2-40B4-BE49-F238E27FC236}">
              <a16:creationId xmlns:a16="http://schemas.microsoft.com/office/drawing/2014/main" xmlns="" id="{00000000-0008-0000-0700-0000B8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53" name="Text Box 21">
          <a:extLst>
            <a:ext uri="{FF2B5EF4-FFF2-40B4-BE49-F238E27FC236}">
              <a16:creationId xmlns:a16="http://schemas.microsoft.com/office/drawing/2014/main" xmlns="" id="{00000000-0008-0000-0700-0000B9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54" name="Text Box 22">
          <a:extLst>
            <a:ext uri="{FF2B5EF4-FFF2-40B4-BE49-F238E27FC236}">
              <a16:creationId xmlns:a16="http://schemas.microsoft.com/office/drawing/2014/main" xmlns="" id="{00000000-0008-0000-0700-0000BA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55" name="Text Box 23">
          <a:extLst>
            <a:ext uri="{FF2B5EF4-FFF2-40B4-BE49-F238E27FC236}">
              <a16:creationId xmlns:a16="http://schemas.microsoft.com/office/drawing/2014/main" xmlns="" id="{00000000-0008-0000-0700-0000BB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56" name="Text Box 24">
          <a:extLst>
            <a:ext uri="{FF2B5EF4-FFF2-40B4-BE49-F238E27FC236}">
              <a16:creationId xmlns:a16="http://schemas.microsoft.com/office/drawing/2014/main" xmlns="" id="{00000000-0008-0000-0700-0000BC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57" name="Text Box 25">
          <a:extLst>
            <a:ext uri="{FF2B5EF4-FFF2-40B4-BE49-F238E27FC236}">
              <a16:creationId xmlns:a16="http://schemas.microsoft.com/office/drawing/2014/main" xmlns="" id="{00000000-0008-0000-0700-0000BD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58" name="Text Box 26">
          <a:extLst>
            <a:ext uri="{FF2B5EF4-FFF2-40B4-BE49-F238E27FC236}">
              <a16:creationId xmlns:a16="http://schemas.microsoft.com/office/drawing/2014/main" xmlns="" id="{00000000-0008-0000-0700-0000BE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59" name="Text Box 27">
          <a:extLst>
            <a:ext uri="{FF2B5EF4-FFF2-40B4-BE49-F238E27FC236}">
              <a16:creationId xmlns:a16="http://schemas.microsoft.com/office/drawing/2014/main" xmlns="" id="{00000000-0008-0000-0700-0000BF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0" name="Text Box 28">
          <a:extLst>
            <a:ext uri="{FF2B5EF4-FFF2-40B4-BE49-F238E27FC236}">
              <a16:creationId xmlns:a16="http://schemas.microsoft.com/office/drawing/2014/main" xmlns="" id="{00000000-0008-0000-0700-0000C0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1" name="Text Box 29">
          <a:extLst>
            <a:ext uri="{FF2B5EF4-FFF2-40B4-BE49-F238E27FC236}">
              <a16:creationId xmlns:a16="http://schemas.microsoft.com/office/drawing/2014/main" xmlns="" id="{00000000-0008-0000-0700-0000C1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2" name="Text Box 30">
          <a:extLst>
            <a:ext uri="{FF2B5EF4-FFF2-40B4-BE49-F238E27FC236}">
              <a16:creationId xmlns:a16="http://schemas.microsoft.com/office/drawing/2014/main" xmlns="" id="{00000000-0008-0000-0700-0000C2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3" name="Text Box 31">
          <a:extLst>
            <a:ext uri="{FF2B5EF4-FFF2-40B4-BE49-F238E27FC236}">
              <a16:creationId xmlns:a16="http://schemas.microsoft.com/office/drawing/2014/main" xmlns="" id="{00000000-0008-0000-0700-0000C3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4" name="Text Box 32">
          <a:extLst>
            <a:ext uri="{FF2B5EF4-FFF2-40B4-BE49-F238E27FC236}">
              <a16:creationId xmlns:a16="http://schemas.microsoft.com/office/drawing/2014/main" xmlns="" id="{00000000-0008-0000-0700-0000C4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5" name="Text Box 33">
          <a:extLst>
            <a:ext uri="{FF2B5EF4-FFF2-40B4-BE49-F238E27FC236}">
              <a16:creationId xmlns:a16="http://schemas.microsoft.com/office/drawing/2014/main" xmlns="" id="{00000000-0008-0000-0700-0000C5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6" name="Text Box 34">
          <a:extLst>
            <a:ext uri="{FF2B5EF4-FFF2-40B4-BE49-F238E27FC236}">
              <a16:creationId xmlns:a16="http://schemas.microsoft.com/office/drawing/2014/main" xmlns="" id="{00000000-0008-0000-0700-0000C6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7" name="Text Box 35">
          <a:extLst>
            <a:ext uri="{FF2B5EF4-FFF2-40B4-BE49-F238E27FC236}">
              <a16:creationId xmlns:a16="http://schemas.microsoft.com/office/drawing/2014/main" xmlns="" id="{00000000-0008-0000-0700-0000C7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8" name="Text Box 36">
          <a:extLst>
            <a:ext uri="{FF2B5EF4-FFF2-40B4-BE49-F238E27FC236}">
              <a16:creationId xmlns:a16="http://schemas.microsoft.com/office/drawing/2014/main" xmlns="" id="{00000000-0008-0000-0700-0000C8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69" name="Text Box 37">
          <a:extLst>
            <a:ext uri="{FF2B5EF4-FFF2-40B4-BE49-F238E27FC236}">
              <a16:creationId xmlns:a16="http://schemas.microsoft.com/office/drawing/2014/main" xmlns="" id="{00000000-0008-0000-0700-0000C9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0" name="Text Box 38">
          <a:extLst>
            <a:ext uri="{FF2B5EF4-FFF2-40B4-BE49-F238E27FC236}">
              <a16:creationId xmlns:a16="http://schemas.microsoft.com/office/drawing/2014/main" xmlns="" id="{00000000-0008-0000-0700-0000CA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xmlns="" id="{00000000-0008-0000-0700-0000CB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2" name="Text Box 40">
          <a:extLst>
            <a:ext uri="{FF2B5EF4-FFF2-40B4-BE49-F238E27FC236}">
              <a16:creationId xmlns:a16="http://schemas.microsoft.com/office/drawing/2014/main" xmlns="" id="{00000000-0008-0000-0700-0000CC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3" name="Text Box 41">
          <a:extLst>
            <a:ext uri="{FF2B5EF4-FFF2-40B4-BE49-F238E27FC236}">
              <a16:creationId xmlns:a16="http://schemas.microsoft.com/office/drawing/2014/main" xmlns="" id="{00000000-0008-0000-0700-0000CD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4" name="Text Box 42">
          <a:extLst>
            <a:ext uri="{FF2B5EF4-FFF2-40B4-BE49-F238E27FC236}">
              <a16:creationId xmlns:a16="http://schemas.microsoft.com/office/drawing/2014/main" xmlns="" id="{00000000-0008-0000-0700-0000CE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xmlns="" id="{00000000-0008-0000-0700-0000CF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6" name="Text Box 44">
          <a:extLst>
            <a:ext uri="{FF2B5EF4-FFF2-40B4-BE49-F238E27FC236}">
              <a16:creationId xmlns:a16="http://schemas.microsoft.com/office/drawing/2014/main" xmlns="" id="{00000000-0008-0000-0700-0000D0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7" name="Text Box 45">
          <a:extLst>
            <a:ext uri="{FF2B5EF4-FFF2-40B4-BE49-F238E27FC236}">
              <a16:creationId xmlns:a16="http://schemas.microsoft.com/office/drawing/2014/main" xmlns="" id="{00000000-0008-0000-0700-0000D1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8" name="Text Box 46">
          <a:extLst>
            <a:ext uri="{FF2B5EF4-FFF2-40B4-BE49-F238E27FC236}">
              <a16:creationId xmlns:a16="http://schemas.microsoft.com/office/drawing/2014/main" xmlns="" id="{00000000-0008-0000-0700-0000D2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79" name="Text Box 47">
          <a:extLst>
            <a:ext uri="{FF2B5EF4-FFF2-40B4-BE49-F238E27FC236}">
              <a16:creationId xmlns:a16="http://schemas.microsoft.com/office/drawing/2014/main" xmlns="" id="{00000000-0008-0000-0700-0000D3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980" name="Text Box 48">
          <a:extLst>
            <a:ext uri="{FF2B5EF4-FFF2-40B4-BE49-F238E27FC236}">
              <a16:creationId xmlns:a16="http://schemas.microsoft.com/office/drawing/2014/main" xmlns="" id="{00000000-0008-0000-0700-0000D403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1" name="Text Box 49">
          <a:extLst>
            <a:ext uri="{FF2B5EF4-FFF2-40B4-BE49-F238E27FC236}">
              <a16:creationId xmlns:a16="http://schemas.microsoft.com/office/drawing/2014/main" xmlns="" id="{00000000-0008-0000-0700-0000D5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2" name="Text Box 50">
          <a:extLst>
            <a:ext uri="{FF2B5EF4-FFF2-40B4-BE49-F238E27FC236}">
              <a16:creationId xmlns:a16="http://schemas.microsoft.com/office/drawing/2014/main" xmlns="" id="{00000000-0008-0000-0700-0000D6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3" name="Text Box 51">
          <a:extLst>
            <a:ext uri="{FF2B5EF4-FFF2-40B4-BE49-F238E27FC236}">
              <a16:creationId xmlns:a16="http://schemas.microsoft.com/office/drawing/2014/main" xmlns="" id="{00000000-0008-0000-0700-0000D7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4" name="Text Box 52">
          <a:extLst>
            <a:ext uri="{FF2B5EF4-FFF2-40B4-BE49-F238E27FC236}">
              <a16:creationId xmlns:a16="http://schemas.microsoft.com/office/drawing/2014/main" xmlns="" id="{00000000-0008-0000-0700-0000D8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5" name="Text Box 53">
          <a:extLst>
            <a:ext uri="{FF2B5EF4-FFF2-40B4-BE49-F238E27FC236}">
              <a16:creationId xmlns:a16="http://schemas.microsoft.com/office/drawing/2014/main" xmlns="" id="{00000000-0008-0000-0700-0000D9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6" name="Text Box 54">
          <a:extLst>
            <a:ext uri="{FF2B5EF4-FFF2-40B4-BE49-F238E27FC236}">
              <a16:creationId xmlns:a16="http://schemas.microsoft.com/office/drawing/2014/main" xmlns="" id="{00000000-0008-0000-0700-0000DA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7" name="Text Box 55">
          <a:extLst>
            <a:ext uri="{FF2B5EF4-FFF2-40B4-BE49-F238E27FC236}">
              <a16:creationId xmlns:a16="http://schemas.microsoft.com/office/drawing/2014/main" xmlns="" id="{00000000-0008-0000-0700-0000DB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8" name="Text Box 56">
          <a:extLst>
            <a:ext uri="{FF2B5EF4-FFF2-40B4-BE49-F238E27FC236}">
              <a16:creationId xmlns:a16="http://schemas.microsoft.com/office/drawing/2014/main" xmlns="" id="{00000000-0008-0000-0700-0000DC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89" name="Text Box 57">
          <a:extLst>
            <a:ext uri="{FF2B5EF4-FFF2-40B4-BE49-F238E27FC236}">
              <a16:creationId xmlns:a16="http://schemas.microsoft.com/office/drawing/2014/main" xmlns="" id="{00000000-0008-0000-0700-0000DD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0" name="Text Box 58">
          <a:extLst>
            <a:ext uri="{FF2B5EF4-FFF2-40B4-BE49-F238E27FC236}">
              <a16:creationId xmlns:a16="http://schemas.microsoft.com/office/drawing/2014/main" xmlns="" id="{00000000-0008-0000-0700-0000DE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1" name="Text Box 59">
          <a:extLst>
            <a:ext uri="{FF2B5EF4-FFF2-40B4-BE49-F238E27FC236}">
              <a16:creationId xmlns:a16="http://schemas.microsoft.com/office/drawing/2014/main" xmlns="" id="{00000000-0008-0000-0700-0000DF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2" name="Text Box 60">
          <a:extLst>
            <a:ext uri="{FF2B5EF4-FFF2-40B4-BE49-F238E27FC236}">
              <a16:creationId xmlns:a16="http://schemas.microsoft.com/office/drawing/2014/main" xmlns="" id="{00000000-0008-0000-0700-0000E0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3" name="Text Box 61">
          <a:extLst>
            <a:ext uri="{FF2B5EF4-FFF2-40B4-BE49-F238E27FC236}">
              <a16:creationId xmlns:a16="http://schemas.microsoft.com/office/drawing/2014/main" xmlns="" id="{00000000-0008-0000-0700-0000E1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4" name="Text Box 62">
          <a:extLst>
            <a:ext uri="{FF2B5EF4-FFF2-40B4-BE49-F238E27FC236}">
              <a16:creationId xmlns:a16="http://schemas.microsoft.com/office/drawing/2014/main" xmlns="" id="{00000000-0008-0000-0700-0000E2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5" name="Text Box 63">
          <a:extLst>
            <a:ext uri="{FF2B5EF4-FFF2-40B4-BE49-F238E27FC236}">
              <a16:creationId xmlns:a16="http://schemas.microsoft.com/office/drawing/2014/main" xmlns="" id="{00000000-0008-0000-0700-0000E3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6" name="Text Box 64">
          <a:extLst>
            <a:ext uri="{FF2B5EF4-FFF2-40B4-BE49-F238E27FC236}">
              <a16:creationId xmlns:a16="http://schemas.microsoft.com/office/drawing/2014/main" xmlns="" id="{00000000-0008-0000-0700-0000E4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xmlns="" id="{00000000-0008-0000-0700-0000E5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8" name="Text Box 66">
          <a:extLst>
            <a:ext uri="{FF2B5EF4-FFF2-40B4-BE49-F238E27FC236}">
              <a16:creationId xmlns:a16="http://schemas.microsoft.com/office/drawing/2014/main" xmlns="" id="{00000000-0008-0000-0700-0000E6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999" name="Text Box 67">
          <a:extLst>
            <a:ext uri="{FF2B5EF4-FFF2-40B4-BE49-F238E27FC236}">
              <a16:creationId xmlns:a16="http://schemas.microsoft.com/office/drawing/2014/main" xmlns="" id="{00000000-0008-0000-0700-0000E7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0" name="Text Box 68">
          <a:extLst>
            <a:ext uri="{FF2B5EF4-FFF2-40B4-BE49-F238E27FC236}">
              <a16:creationId xmlns:a16="http://schemas.microsoft.com/office/drawing/2014/main" xmlns="" id="{00000000-0008-0000-0700-0000E8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1" name="Text Box 69">
          <a:extLst>
            <a:ext uri="{FF2B5EF4-FFF2-40B4-BE49-F238E27FC236}">
              <a16:creationId xmlns:a16="http://schemas.microsoft.com/office/drawing/2014/main" xmlns="" id="{00000000-0008-0000-0700-0000E9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2" name="Text Box 70">
          <a:extLst>
            <a:ext uri="{FF2B5EF4-FFF2-40B4-BE49-F238E27FC236}">
              <a16:creationId xmlns:a16="http://schemas.microsoft.com/office/drawing/2014/main" xmlns="" id="{00000000-0008-0000-0700-0000EA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3" name="Text Box 71">
          <a:extLst>
            <a:ext uri="{FF2B5EF4-FFF2-40B4-BE49-F238E27FC236}">
              <a16:creationId xmlns:a16="http://schemas.microsoft.com/office/drawing/2014/main" xmlns="" id="{00000000-0008-0000-0700-0000EB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4" name="Text Box 72">
          <a:extLst>
            <a:ext uri="{FF2B5EF4-FFF2-40B4-BE49-F238E27FC236}">
              <a16:creationId xmlns:a16="http://schemas.microsoft.com/office/drawing/2014/main" xmlns="" id="{00000000-0008-0000-0700-0000EC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5" name="Text Box 73">
          <a:extLst>
            <a:ext uri="{FF2B5EF4-FFF2-40B4-BE49-F238E27FC236}">
              <a16:creationId xmlns:a16="http://schemas.microsoft.com/office/drawing/2014/main" xmlns="" id="{00000000-0008-0000-0700-0000ED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6" name="Text Box 74">
          <a:extLst>
            <a:ext uri="{FF2B5EF4-FFF2-40B4-BE49-F238E27FC236}">
              <a16:creationId xmlns:a16="http://schemas.microsoft.com/office/drawing/2014/main" xmlns="" id="{00000000-0008-0000-0700-0000EE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7" name="Text Box 75">
          <a:extLst>
            <a:ext uri="{FF2B5EF4-FFF2-40B4-BE49-F238E27FC236}">
              <a16:creationId xmlns:a16="http://schemas.microsoft.com/office/drawing/2014/main" xmlns="" id="{00000000-0008-0000-0700-0000EF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8" name="Text Box 76">
          <a:extLst>
            <a:ext uri="{FF2B5EF4-FFF2-40B4-BE49-F238E27FC236}">
              <a16:creationId xmlns:a16="http://schemas.microsoft.com/office/drawing/2014/main" xmlns="" id="{00000000-0008-0000-0700-0000F0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09" name="Text Box 77">
          <a:extLst>
            <a:ext uri="{FF2B5EF4-FFF2-40B4-BE49-F238E27FC236}">
              <a16:creationId xmlns:a16="http://schemas.microsoft.com/office/drawing/2014/main" xmlns="" id="{00000000-0008-0000-0700-0000F1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0" name="Text Box 78">
          <a:extLst>
            <a:ext uri="{FF2B5EF4-FFF2-40B4-BE49-F238E27FC236}">
              <a16:creationId xmlns:a16="http://schemas.microsoft.com/office/drawing/2014/main" xmlns="" id="{00000000-0008-0000-0700-0000F2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1" name="Text Box 79">
          <a:extLst>
            <a:ext uri="{FF2B5EF4-FFF2-40B4-BE49-F238E27FC236}">
              <a16:creationId xmlns:a16="http://schemas.microsoft.com/office/drawing/2014/main" xmlns="" id="{00000000-0008-0000-0700-0000F3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2" name="Text Box 80">
          <a:extLst>
            <a:ext uri="{FF2B5EF4-FFF2-40B4-BE49-F238E27FC236}">
              <a16:creationId xmlns:a16="http://schemas.microsoft.com/office/drawing/2014/main" xmlns="" id="{00000000-0008-0000-0700-0000F4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3" name="Text Box 81">
          <a:extLst>
            <a:ext uri="{FF2B5EF4-FFF2-40B4-BE49-F238E27FC236}">
              <a16:creationId xmlns:a16="http://schemas.microsoft.com/office/drawing/2014/main" xmlns="" id="{00000000-0008-0000-0700-0000F5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4" name="Text Box 82">
          <a:extLst>
            <a:ext uri="{FF2B5EF4-FFF2-40B4-BE49-F238E27FC236}">
              <a16:creationId xmlns:a16="http://schemas.microsoft.com/office/drawing/2014/main" xmlns="" id="{00000000-0008-0000-0700-0000F6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5" name="Text Box 83">
          <a:extLst>
            <a:ext uri="{FF2B5EF4-FFF2-40B4-BE49-F238E27FC236}">
              <a16:creationId xmlns:a16="http://schemas.microsoft.com/office/drawing/2014/main" xmlns="" id="{00000000-0008-0000-0700-0000F7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6" name="Text Box 84">
          <a:extLst>
            <a:ext uri="{FF2B5EF4-FFF2-40B4-BE49-F238E27FC236}">
              <a16:creationId xmlns:a16="http://schemas.microsoft.com/office/drawing/2014/main" xmlns="" id="{00000000-0008-0000-0700-0000F8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7" name="Text Box 85">
          <a:extLst>
            <a:ext uri="{FF2B5EF4-FFF2-40B4-BE49-F238E27FC236}">
              <a16:creationId xmlns:a16="http://schemas.microsoft.com/office/drawing/2014/main" xmlns="" id="{00000000-0008-0000-0700-0000F9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8" name="Text Box 86">
          <a:extLst>
            <a:ext uri="{FF2B5EF4-FFF2-40B4-BE49-F238E27FC236}">
              <a16:creationId xmlns:a16="http://schemas.microsoft.com/office/drawing/2014/main" xmlns="" id="{00000000-0008-0000-0700-0000FA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19" name="Text Box 87">
          <a:extLst>
            <a:ext uri="{FF2B5EF4-FFF2-40B4-BE49-F238E27FC236}">
              <a16:creationId xmlns:a16="http://schemas.microsoft.com/office/drawing/2014/main" xmlns="" id="{00000000-0008-0000-0700-0000FB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20" name="Text Box 88">
          <a:extLst>
            <a:ext uri="{FF2B5EF4-FFF2-40B4-BE49-F238E27FC236}">
              <a16:creationId xmlns:a16="http://schemas.microsoft.com/office/drawing/2014/main" xmlns="" id="{00000000-0008-0000-0700-0000FC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21" name="Text Box 89">
          <a:extLst>
            <a:ext uri="{FF2B5EF4-FFF2-40B4-BE49-F238E27FC236}">
              <a16:creationId xmlns:a16="http://schemas.microsoft.com/office/drawing/2014/main" xmlns="" id="{00000000-0008-0000-0700-0000FD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22" name="Text Box 90">
          <a:extLst>
            <a:ext uri="{FF2B5EF4-FFF2-40B4-BE49-F238E27FC236}">
              <a16:creationId xmlns:a16="http://schemas.microsoft.com/office/drawing/2014/main" xmlns="" id="{00000000-0008-0000-0700-0000FE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23" name="Text Box 91">
          <a:extLst>
            <a:ext uri="{FF2B5EF4-FFF2-40B4-BE49-F238E27FC236}">
              <a16:creationId xmlns:a16="http://schemas.microsoft.com/office/drawing/2014/main" xmlns="" id="{00000000-0008-0000-0700-0000FF03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024" name="Text Box 92">
          <a:extLst>
            <a:ext uri="{FF2B5EF4-FFF2-40B4-BE49-F238E27FC236}">
              <a16:creationId xmlns:a16="http://schemas.microsoft.com/office/drawing/2014/main" xmlns="" id="{00000000-0008-0000-0700-000000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1025" name="Text Box 93">
          <a:extLst>
            <a:ext uri="{FF2B5EF4-FFF2-40B4-BE49-F238E27FC236}">
              <a16:creationId xmlns:a16="http://schemas.microsoft.com/office/drawing/2014/main" xmlns="" id="{00000000-0008-0000-0700-00000104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54</xdr:row>
      <xdr:rowOff>0</xdr:rowOff>
    </xdr:from>
    <xdr:to>
      <xdr:col>8</xdr:col>
      <xdr:colOff>2165350</xdr:colOff>
      <xdr:row>54</xdr:row>
      <xdr:rowOff>161925</xdr:rowOff>
    </xdr:to>
    <xdr:sp macro="" textlink="">
      <xdr:nvSpPr>
        <xdr:cNvPr id="1026" name="Text Box 94">
          <a:extLst>
            <a:ext uri="{FF2B5EF4-FFF2-40B4-BE49-F238E27FC236}">
              <a16:creationId xmlns:a16="http://schemas.microsoft.com/office/drawing/2014/main" xmlns="" id="{00000000-0008-0000-0700-00000204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27" name="Text Box 95">
          <a:extLst>
            <a:ext uri="{FF2B5EF4-FFF2-40B4-BE49-F238E27FC236}">
              <a16:creationId xmlns:a16="http://schemas.microsoft.com/office/drawing/2014/main" xmlns="" id="{00000000-0008-0000-0700-000003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28" name="Text Box 96">
          <a:extLst>
            <a:ext uri="{FF2B5EF4-FFF2-40B4-BE49-F238E27FC236}">
              <a16:creationId xmlns:a16="http://schemas.microsoft.com/office/drawing/2014/main" xmlns="" id="{00000000-0008-0000-0700-000004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29" name="Text Box 97">
          <a:extLst>
            <a:ext uri="{FF2B5EF4-FFF2-40B4-BE49-F238E27FC236}">
              <a16:creationId xmlns:a16="http://schemas.microsoft.com/office/drawing/2014/main" xmlns="" id="{00000000-0008-0000-0700-000005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0" name="Text Box 98">
          <a:extLst>
            <a:ext uri="{FF2B5EF4-FFF2-40B4-BE49-F238E27FC236}">
              <a16:creationId xmlns:a16="http://schemas.microsoft.com/office/drawing/2014/main" xmlns="" id="{00000000-0008-0000-0700-000006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1" name="Text Box 99">
          <a:extLst>
            <a:ext uri="{FF2B5EF4-FFF2-40B4-BE49-F238E27FC236}">
              <a16:creationId xmlns:a16="http://schemas.microsoft.com/office/drawing/2014/main" xmlns="" id="{00000000-0008-0000-0700-000007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2" name="Text Box 100">
          <a:extLst>
            <a:ext uri="{FF2B5EF4-FFF2-40B4-BE49-F238E27FC236}">
              <a16:creationId xmlns:a16="http://schemas.microsoft.com/office/drawing/2014/main" xmlns="" id="{00000000-0008-0000-0700-000008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3" name="Text Box 101">
          <a:extLst>
            <a:ext uri="{FF2B5EF4-FFF2-40B4-BE49-F238E27FC236}">
              <a16:creationId xmlns:a16="http://schemas.microsoft.com/office/drawing/2014/main" xmlns="" id="{00000000-0008-0000-0700-000009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4" name="Text Box 102">
          <a:extLst>
            <a:ext uri="{FF2B5EF4-FFF2-40B4-BE49-F238E27FC236}">
              <a16:creationId xmlns:a16="http://schemas.microsoft.com/office/drawing/2014/main" xmlns="" id="{00000000-0008-0000-0700-00000A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5" name="Text Box 103">
          <a:extLst>
            <a:ext uri="{FF2B5EF4-FFF2-40B4-BE49-F238E27FC236}">
              <a16:creationId xmlns:a16="http://schemas.microsoft.com/office/drawing/2014/main" xmlns="" id="{00000000-0008-0000-0700-00000B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6" name="Text Box 104">
          <a:extLst>
            <a:ext uri="{FF2B5EF4-FFF2-40B4-BE49-F238E27FC236}">
              <a16:creationId xmlns:a16="http://schemas.microsoft.com/office/drawing/2014/main" xmlns="" id="{00000000-0008-0000-0700-00000C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7" name="Text Box 105">
          <a:extLst>
            <a:ext uri="{FF2B5EF4-FFF2-40B4-BE49-F238E27FC236}">
              <a16:creationId xmlns:a16="http://schemas.microsoft.com/office/drawing/2014/main" xmlns="" id="{00000000-0008-0000-0700-00000D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8" name="Text Box 106">
          <a:extLst>
            <a:ext uri="{FF2B5EF4-FFF2-40B4-BE49-F238E27FC236}">
              <a16:creationId xmlns:a16="http://schemas.microsoft.com/office/drawing/2014/main" xmlns="" id="{00000000-0008-0000-0700-00000E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39" name="Text Box 107">
          <a:extLst>
            <a:ext uri="{FF2B5EF4-FFF2-40B4-BE49-F238E27FC236}">
              <a16:creationId xmlns:a16="http://schemas.microsoft.com/office/drawing/2014/main" xmlns="" id="{00000000-0008-0000-0700-00000F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0" name="Text Box 108">
          <a:extLst>
            <a:ext uri="{FF2B5EF4-FFF2-40B4-BE49-F238E27FC236}">
              <a16:creationId xmlns:a16="http://schemas.microsoft.com/office/drawing/2014/main" xmlns="" id="{00000000-0008-0000-0700-000010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1" name="Text Box 109">
          <a:extLst>
            <a:ext uri="{FF2B5EF4-FFF2-40B4-BE49-F238E27FC236}">
              <a16:creationId xmlns:a16="http://schemas.microsoft.com/office/drawing/2014/main" xmlns="" id="{00000000-0008-0000-0700-000011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2" name="Text Box 110">
          <a:extLst>
            <a:ext uri="{FF2B5EF4-FFF2-40B4-BE49-F238E27FC236}">
              <a16:creationId xmlns:a16="http://schemas.microsoft.com/office/drawing/2014/main" xmlns="" id="{00000000-0008-0000-0700-000012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3" name="Text Box 111">
          <a:extLst>
            <a:ext uri="{FF2B5EF4-FFF2-40B4-BE49-F238E27FC236}">
              <a16:creationId xmlns:a16="http://schemas.microsoft.com/office/drawing/2014/main" xmlns="" id="{00000000-0008-0000-0700-000013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4" name="Text Box 112">
          <a:extLst>
            <a:ext uri="{FF2B5EF4-FFF2-40B4-BE49-F238E27FC236}">
              <a16:creationId xmlns:a16="http://schemas.microsoft.com/office/drawing/2014/main" xmlns="" id="{00000000-0008-0000-0700-000014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5" name="Text Box 113">
          <a:extLst>
            <a:ext uri="{FF2B5EF4-FFF2-40B4-BE49-F238E27FC236}">
              <a16:creationId xmlns:a16="http://schemas.microsoft.com/office/drawing/2014/main" xmlns="" id="{00000000-0008-0000-0700-000015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6" name="Text Box 114">
          <a:extLst>
            <a:ext uri="{FF2B5EF4-FFF2-40B4-BE49-F238E27FC236}">
              <a16:creationId xmlns:a16="http://schemas.microsoft.com/office/drawing/2014/main" xmlns="" id="{00000000-0008-0000-0700-000016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7" name="Text Box 115">
          <a:extLst>
            <a:ext uri="{FF2B5EF4-FFF2-40B4-BE49-F238E27FC236}">
              <a16:creationId xmlns:a16="http://schemas.microsoft.com/office/drawing/2014/main" xmlns="" id="{00000000-0008-0000-0700-000017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8" name="Text Box 116">
          <a:extLst>
            <a:ext uri="{FF2B5EF4-FFF2-40B4-BE49-F238E27FC236}">
              <a16:creationId xmlns:a16="http://schemas.microsoft.com/office/drawing/2014/main" xmlns="" id="{00000000-0008-0000-0700-000018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49" name="Text Box 117">
          <a:extLst>
            <a:ext uri="{FF2B5EF4-FFF2-40B4-BE49-F238E27FC236}">
              <a16:creationId xmlns:a16="http://schemas.microsoft.com/office/drawing/2014/main" xmlns="" id="{00000000-0008-0000-0700-000019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18</xdr:row>
      <xdr:rowOff>0</xdr:rowOff>
    </xdr:from>
    <xdr:to>
      <xdr:col>8</xdr:col>
      <xdr:colOff>2165350</xdr:colOff>
      <xdr:row>18</xdr:row>
      <xdr:rowOff>161925</xdr:rowOff>
    </xdr:to>
    <xdr:sp macro="" textlink="">
      <xdr:nvSpPr>
        <xdr:cNvPr id="1050" name="Text Box 118">
          <a:extLst>
            <a:ext uri="{FF2B5EF4-FFF2-40B4-BE49-F238E27FC236}">
              <a16:creationId xmlns:a16="http://schemas.microsoft.com/office/drawing/2014/main" xmlns="" id="{00000000-0008-0000-0700-00001A040000}"/>
            </a:ext>
          </a:extLst>
        </xdr:cNvPr>
        <xdr:cNvSpPr txBox="1">
          <a:spLocks noChangeArrowheads="1"/>
        </xdr:cNvSpPr>
      </xdr:nvSpPr>
      <xdr:spPr bwMode="auto">
        <a:xfrm>
          <a:off x="8410575" y="54578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45</xdr:row>
      <xdr:rowOff>0</xdr:rowOff>
    </xdr:from>
    <xdr:to>
      <xdr:col>8</xdr:col>
      <xdr:colOff>2165350</xdr:colOff>
      <xdr:row>45</xdr:row>
      <xdr:rowOff>200025</xdr:rowOff>
    </xdr:to>
    <xdr:sp macro="" textlink="">
      <xdr:nvSpPr>
        <xdr:cNvPr id="1051" name="Text Box 119">
          <a:extLst>
            <a:ext uri="{FF2B5EF4-FFF2-40B4-BE49-F238E27FC236}">
              <a16:creationId xmlns:a16="http://schemas.microsoft.com/office/drawing/2014/main" xmlns="" id="{00000000-0008-0000-0700-00001B040000}"/>
            </a:ext>
          </a:extLst>
        </xdr:cNvPr>
        <xdr:cNvSpPr txBox="1">
          <a:spLocks noChangeArrowheads="1"/>
        </xdr:cNvSpPr>
      </xdr:nvSpPr>
      <xdr:spPr bwMode="auto">
        <a:xfrm>
          <a:off x="8410575" y="150685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45</xdr:row>
      <xdr:rowOff>0</xdr:rowOff>
    </xdr:from>
    <xdr:to>
      <xdr:col>8</xdr:col>
      <xdr:colOff>2165350</xdr:colOff>
      <xdr:row>45</xdr:row>
      <xdr:rowOff>200025</xdr:rowOff>
    </xdr:to>
    <xdr:sp macro="" textlink="">
      <xdr:nvSpPr>
        <xdr:cNvPr id="1052" name="Text Box 120">
          <a:extLst>
            <a:ext uri="{FF2B5EF4-FFF2-40B4-BE49-F238E27FC236}">
              <a16:creationId xmlns:a16="http://schemas.microsoft.com/office/drawing/2014/main" xmlns="" id="{00000000-0008-0000-0700-00001C040000}"/>
            </a:ext>
          </a:extLst>
        </xdr:cNvPr>
        <xdr:cNvSpPr txBox="1">
          <a:spLocks noChangeArrowheads="1"/>
        </xdr:cNvSpPr>
      </xdr:nvSpPr>
      <xdr:spPr bwMode="auto">
        <a:xfrm>
          <a:off x="8410575" y="150685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53" name="Text Box 123">
          <a:extLst>
            <a:ext uri="{FF2B5EF4-FFF2-40B4-BE49-F238E27FC236}">
              <a16:creationId xmlns:a16="http://schemas.microsoft.com/office/drawing/2014/main" xmlns="" id="{00000000-0008-0000-0700-00001D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54" name="Text Box 124">
          <a:extLst>
            <a:ext uri="{FF2B5EF4-FFF2-40B4-BE49-F238E27FC236}">
              <a16:creationId xmlns:a16="http://schemas.microsoft.com/office/drawing/2014/main" xmlns="" id="{00000000-0008-0000-0700-00001E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55" name="Text Box 125">
          <a:extLst>
            <a:ext uri="{FF2B5EF4-FFF2-40B4-BE49-F238E27FC236}">
              <a16:creationId xmlns:a16="http://schemas.microsoft.com/office/drawing/2014/main" xmlns="" id="{00000000-0008-0000-0700-00001F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56" name="Text Box 126">
          <a:extLst>
            <a:ext uri="{FF2B5EF4-FFF2-40B4-BE49-F238E27FC236}">
              <a16:creationId xmlns:a16="http://schemas.microsoft.com/office/drawing/2014/main" xmlns="" id="{00000000-0008-0000-0700-000020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57" name="Text Box 127">
          <a:extLst>
            <a:ext uri="{FF2B5EF4-FFF2-40B4-BE49-F238E27FC236}">
              <a16:creationId xmlns:a16="http://schemas.microsoft.com/office/drawing/2014/main" xmlns="" id="{00000000-0008-0000-0700-000021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58" name="Text Box 128">
          <a:extLst>
            <a:ext uri="{FF2B5EF4-FFF2-40B4-BE49-F238E27FC236}">
              <a16:creationId xmlns:a16="http://schemas.microsoft.com/office/drawing/2014/main" xmlns="" id="{00000000-0008-0000-0700-000022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59" name="Text Box 129">
          <a:extLst>
            <a:ext uri="{FF2B5EF4-FFF2-40B4-BE49-F238E27FC236}">
              <a16:creationId xmlns:a16="http://schemas.microsoft.com/office/drawing/2014/main" xmlns="" id="{00000000-0008-0000-0700-000023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53</xdr:row>
      <xdr:rowOff>0</xdr:rowOff>
    </xdr:from>
    <xdr:to>
      <xdr:col>8</xdr:col>
      <xdr:colOff>2165350</xdr:colOff>
      <xdr:row>53</xdr:row>
      <xdr:rowOff>161925</xdr:rowOff>
    </xdr:to>
    <xdr:sp macro="" textlink="">
      <xdr:nvSpPr>
        <xdr:cNvPr id="1060" name="Text Box 130">
          <a:extLst>
            <a:ext uri="{FF2B5EF4-FFF2-40B4-BE49-F238E27FC236}">
              <a16:creationId xmlns:a16="http://schemas.microsoft.com/office/drawing/2014/main" xmlns="" id="{00000000-0008-0000-0700-00002404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1" name="Text Box 95">
          <a:extLst>
            <a:ext uri="{FF2B5EF4-FFF2-40B4-BE49-F238E27FC236}">
              <a16:creationId xmlns:a16="http://schemas.microsoft.com/office/drawing/2014/main" xmlns="" id="{00000000-0008-0000-0700-000025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2" name="Text Box 96">
          <a:extLst>
            <a:ext uri="{FF2B5EF4-FFF2-40B4-BE49-F238E27FC236}">
              <a16:creationId xmlns:a16="http://schemas.microsoft.com/office/drawing/2014/main" xmlns="" id="{00000000-0008-0000-0700-000026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3" name="Text Box 97">
          <a:extLst>
            <a:ext uri="{FF2B5EF4-FFF2-40B4-BE49-F238E27FC236}">
              <a16:creationId xmlns:a16="http://schemas.microsoft.com/office/drawing/2014/main" xmlns="" id="{00000000-0008-0000-0700-000027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4" name="Text Box 98">
          <a:extLst>
            <a:ext uri="{FF2B5EF4-FFF2-40B4-BE49-F238E27FC236}">
              <a16:creationId xmlns:a16="http://schemas.microsoft.com/office/drawing/2014/main" xmlns="" id="{00000000-0008-0000-0700-000028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5" name="Text Box 99">
          <a:extLst>
            <a:ext uri="{FF2B5EF4-FFF2-40B4-BE49-F238E27FC236}">
              <a16:creationId xmlns:a16="http://schemas.microsoft.com/office/drawing/2014/main" xmlns="" id="{00000000-0008-0000-0700-000029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6" name="Text Box 100">
          <a:extLst>
            <a:ext uri="{FF2B5EF4-FFF2-40B4-BE49-F238E27FC236}">
              <a16:creationId xmlns:a16="http://schemas.microsoft.com/office/drawing/2014/main" xmlns="" id="{00000000-0008-0000-0700-00002A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7" name="Text Box 101">
          <a:extLst>
            <a:ext uri="{FF2B5EF4-FFF2-40B4-BE49-F238E27FC236}">
              <a16:creationId xmlns:a16="http://schemas.microsoft.com/office/drawing/2014/main" xmlns="" id="{00000000-0008-0000-0700-00002B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8" name="Text Box 102">
          <a:extLst>
            <a:ext uri="{FF2B5EF4-FFF2-40B4-BE49-F238E27FC236}">
              <a16:creationId xmlns:a16="http://schemas.microsoft.com/office/drawing/2014/main" xmlns="" id="{00000000-0008-0000-0700-00002C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69" name="Text Box 103">
          <a:extLst>
            <a:ext uri="{FF2B5EF4-FFF2-40B4-BE49-F238E27FC236}">
              <a16:creationId xmlns:a16="http://schemas.microsoft.com/office/drawing/2014/main" xmlns="" id="{00000000-0008-0000-0700-00002D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0" name="Text Box 104">
          <a:extLst>
            <a:ext uri="{FF2B5EF4-FFF2-40B4-BE49-F238E27FC236}">
              <a16:creationId xmlns:a16="http://schemas.microsoft.com/office/drawing/2014/main" xmlns="" id="{00000000-0008-0000-0700-00002E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1" name="Text Box 105">
          <a:extLst>
            <a:ext uri="{FF2B5EF4-FFF2-40B4-BE49-F238E27FC236}">
              <a16:creationId xmlns:a16="http://schemas.microsoft.com/office/drawing/2014/main" xmlns="" id="{00000000-0008-0000-0700-00002F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2" name="Text Box 106">
          <a:extLst>
            <a:ext uri="{FF2B5EF4-FFF2-40B4-BE49-F238E27FC236}">
              <a16:creationId xmlns:a16="http://schemas.microsoft.com/office/drawing/2014/main" xmlns="" id="{00000000-0008-0000-0700-000030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3" name="Text Box 107">
          <a:extLst>
            <a:ext uri="{FF2B5EF4-FFF2-40B4-BE49-F238E27FC236}">
              <a16:creationId xmlns:a16="http://schemas.microsoft.com/office/drawing/2014/main" xmlns="" id="{00000000-0008-0000-0700-000031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4" name="Text Box 108">
          <a:extLst>
            <a:ext uri="{FF2B5EF4-FFF2-40B4-BE49-F238E27FC236}">
              <a16:creationId xmlns:a16="http://schemas.microsoft.com/office/drawing/2014/main" xmlns="" id="{00000000-0008-0000-0700-000032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5" name="Text Box 109">
          <a:extLst>
            <a:ext uri="{FF2B5EF4-FFF2-40B4-BE49-F238E27FC236}">
              <a16:creationId xmlns:a16="http://schemas.microsoft.com/office/drawing/2014/main" xmlns="" id="{00000000-0008-0000-0700-000033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6" name="Text Box 110">
          <a:extLst>
            <a:ext uri="{FF2B5EF4-FFF2-40B4-BE49-F238E27FC236}">
              <a16:creationId xmlns:a16="http://schemas.microsoft.com/office/drawing/2014/main" xmlns="" id="{00000000-0008-0000-0700-000034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7" name="Text Box 111">
          <a:extLst>
            <a:ext uri="{FF2B5EF4-FFF2-40B4-BE49-F238E27FC236}">
              <a16:creationId xmlns:a16="http://schemas.microsoft.com/office/drawing/2014/main" xmlns="" id="{00000000-0008-0000-0700-000035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8" name="Text Box 112">
          <a:extLst>
            <a:ext uri="{FF2B5EF4-FFF2-40B4-BE49-F238E27FC236}">
              <a16:creationId xmlns:a16="http://schemas.microsoft.com/office/drawing/2014/main" xmlns="" id="{00000000-0008-0000-0700-000036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79" name="Text Box 113">
          <a:extLst>
            <a:ext uri="{FF2B5EF4-FFF2-40B4-BE49-F238E27FC236}">
              <a16:creationId xmlns:a16="http://schemas.microsoft.com/office/drawing/2014/main" xmlns="" id="{00000000-0008-0000-0700-000037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80" name="Text Box 114">
          <a:extLst>
            <a:ext uri="{FF2B5EF4-FFF2-40B4-BE49-F238E27FC236}">
              <a16:creationId xmlns:a16="http://schemas.microsoft.com/office/drawing/2014/main" xmlns="" id="{00000000-0008-0000-0700-000038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81" name="Text Box 115">
          <a:extLst>
            <a:ext uri="{FF2B5EF4-FFF2-40B4-BE49-F238E27FC236}">
              <a16:creationId xmlns:a16="http://schemas.microsoft.com/office/drawing/2014/main" xmlns="" id="{00000000-0008-0000-0700-000039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82" name="Text Box 116">
          <a:extLst>
            <a:ext uri="{FF2B5EF4-FFF2-40B4-BE49-F238E27FC236}">
              <a16:creationId xmlns:a16="http://schemas.microsoft.com/office/drawing/2014/main" xmlns="" id="{00000000-0008-0000-0700-00003A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83" name="Text Box 117">
          <a:extLst>
            <a:ext uri="{FF2B5EF4-FFF2-40B4-BE49-F238E27FC236}">
              <a16:creationId xmlns:a16="http://schemas.microsoft.com/office/drawing/2014/main" xmlns="" id="{00000000-0008-0000-0700-00003B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65</xdr:row>
      <xdr:rowOff>0</xdr:rowOff>
    </xdr:from>
    <xdr:to>
      <xdr:col>8</xdr:col>
      <xdr:colOff>2247900</xdr:colOff>
      <xdr:row>65</xdr:row>
      <xdr:rowOff>200025</xdr:rowOff>
    </xdr:to>
    <xdr:sp macro="" textlink="">
      <xdr:nvSpPr>
        <xdr:cNvPr id="1084" name="Text Box 119">
          <a:extLst>
            <a:ext uri="{FF2B5EF4-FFF2-40B4-BE49-F238E27FC236}">
              <a16:creationId xmlns:a16="http://schemas.microsoft.com/office/drawing/2014/main" xmlns="" id="{00000000-0008-0000-0700-00003C040000}"/>
            </a:ext>
          </a:extLst>
        </xdr:cNvPr>
        <xdr:cNvSpPr txBox="1">
          <a:spLocks noChangeArrowheads="1"/>
        </xdr:cNvSpPr>
      </xdr:nvSpPr>
      <xdr:spPr bwMode="auto">
        <a:xfrm>
          <a:off x="8410575" y="22726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65</xdr:row>
      <xdr:rowOff>0</xdr:rowOff>
    </xdr:from>
    <xdr:to>
      <xdr:col>8</xdr:col>
      <xdr:colOff>2247900</xdr:colOff>
      <xdr:row>65</xdr:row>
      <xdr:rowOff>200025</xdr:rowOff>
    </xdr:to>
    <xdr:sp macro="" textlink="">
      <xdr:nvSpPr>
        <xdr:cNvPr id="1085" name="Text Box 120">
          <a:extLst>
            <a:ext uri="{FF2B5EF4-FFF2-40B4-BE49-F238E27FC236}">
              <a16:creationId xmlns:a16="http://schemas.microsoft.com/office/drawing/2014/main" xmlns="" id="{00000000-0008-0000-0700-00003D040000}"/>
            </a:ext>
          </a:extLst>
        </xdr:cNvPr>
        <xdr:cNvSpPr txBox="1">
          <a:spLocks noChangeArrowheads="1"/>
        </xdr:cNvSpPr>
      </xdr:nvSpPr>
      <xdr:spPr bwMode="auto">
        <a:xfrm>
          <a:off x="8410575" y="22726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86" name="Text Box 123">
          <a:extLst>
            <a:ext uri="{FF2B5EF4-FFF2-40B4-BE49-F238E27FC236}">
              <a16:creationId xmlns:a16="http://schemas.microsoft.com/office/drawing/2014/main" xmlns="" id="{00000000-0008-0000-0700-00003E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87" name="Text Box 124">
          <a:extLst>
            <a:ext uri="{FF2B5EF4-FFF2-40B4-BE49-F238E27FC236}">
              <a16:creationId xmlns:a16="http://schemas.microsoft.com/office/drawing/2014/main" xmlns="" id="{00000000-0008-0000-0700-00003F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88" name="Text Box 125">
          <a:extLst>
            <a:ext uri="{FF2B5EF4-FFF2-40B4-BE49-F238E27FC236}">
              <a16:creationId xmlns:a16="http://schemas.microsoft.com/office/drawing/2014/main" xmlns="" id="{00000000-0008-0000-0700-000040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89" name="Text Box 126">
          <a:extLst>
            <a:ext uri="{FF2B5EF4-FFF2-40B4-BE49-F238E27FC236}">
              <a16:creationId xmlns:a16="http://schemas.microsoft.com/office/drawing/2014/main" xmlns="" id="{00000000-0008-0000-0700-000041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90" name="Text Box 127">
          <a:extLst>
            <a:ext uri="{FF2B5EF4-FFF2-40B4-BE49-F238E27FC236}">
              <a16:creationId xmlns:a16="http://schemas.microsoft.com/office/drawing/2014/main" xmlns="" id="{00000000-0008-0000-0700-000042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91" name="Text Box 128">
          <a:extLst>
            <a:ext uri="{FF2B5EF4-FFF2-40B4-BE49-F238E27FC236}">
              <a16:creationId xmlns:a16="http://schemas.microsoft.com/office/drawing/2014/main" xmlns="" id="{00000000-0008-0000-0700-000043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92" name="Text Box 129">
          <a:extLst>
            <a:ext uri="{FF2B5EF4-FFF2-40B4-BE49-F238E27FC236}">
              <a16:creationId xmlns:a16="http://schemas.microsoft.com/office/drawing/2014/main" xmlns="" id="{00000000-0008-0000-0700-000044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0</xdr:rowOff>
    </xdr:from>
    <xdr:to>
      <xdr:col>8</xdr:col>
      <xdr:colOff>2247900</xdr:colOff>
      <xdr:row>68</xdr:row>
      <xdr:rowOff>19050</xdr:rowOff>
    </xdr:to>
    <xdr:sp macro="" textlink="">
      <xdr:nvSpPr>
        <xdr:cNvPr id="1093" name="Text Box 130">
          <a:extLst>
            <a:ext uri="{FF2B5EF4-FFF2-40B4-BE49-F238E27FC236}">
              <a16:creationId xmlns:a16="http://schemas.microsoft.com/office/drawing/2014/main" xmlns="" id="{00000000-0008-0000-0700-000045040000}"/>
            </a:ext>
          </a:extLst>
        </xdr:cNvPr>
        <xdr:cNvSpPr txBox="1">
          <a:spLocks noChangeArrowheads="1"/>
        </xdr:cNvSpPr>
      </xdr:nvSpPr>
      <xdr:spPr bwMode="auto">
        <a:xfrm>
          <a:off x="8410575" y="24345900"/>
          <a:ext cx="857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33</xdr:row>
      <xdr:rowOff>0</xdr:rowOff>
    </xdr:from>
    <xdr:to>
      <xdr:col>8</xdr:col>
      <xdr:colOff>2247900</xdr:colOff>
      <xdr:row>33</xdr:row>
      <xdr:rowOff>200025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700-00004604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095" name="Text Box 95">
          <a:extLst>
            <a:ext uri="{FF2B5EF4-FFF2-40B4-BE49-F238E27FC236}">
              <a16:creationId xmlns:a16="http://schemas.microsoft.com/office/drawing/2014/main" xmlns="" id="{00000000-0008-0000-0700-000047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096" name="Text Box 96">
          <a:extLst>
            <a:ext uri="{FF2B5EF4-FFF2-40B4-BE49-F238E27FC236}">
              <a16:creationId xmlns:a16="http://schemas.microsoft.com/office/drawing/2014/main" xmlns="" id="{00000000-0008-0000-0700-000048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097" name="Text Box 97">
          <a:extLst>
            <a:ext uri="{FF2B5EF4-FFF2-40B4-BE49-F238E27FC236}">
              <a16:creationId xmlns:a16="http://schemas.microsoft.com/office/drawing/2014/main" xmlns="" id="{00000000-0008-0000-0700-000049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098" name="Text Box 98">
          <a:extLst>
            <a:ext uri="{FF2B5EF4-FFF2-40B4-BE49-F238E27FC236}">
              <a16:creationId xmlns:a16="http://schemas.microsoft.com/office/drawing/2014/main" xmlns="" id="{00000000-0008-0000-0700-00004A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099" name="Text Box 99">
          <a:extLst>
            <a:ext uri="{FF2B5EF4-FFF2-40B4-BE49-F238E27FC236}">
              <a16:creationId xmlns:a16="http://schemas.microsoft.com/office/drawing/2014/main" xmlns="" id="{00000000-0008-0000-0700-00004B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0" name="Text Box 100">
          <a:extLst>
            <a:ext uri="{FF2B5EF4-FFF2-40B4-BE49-F238E27FC236}">
              <a16:creationId xmlns:a16="http://schemas.microsoft.com/office/drawing/2014/main" xmlns="" id="{00000000-0008-0000-0700-00004C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1" name="Text Box 101">
          <a:extLst>
            <a:ext uri="{FF2B5EF4-FFF2-40B4-BE49-F238E27FC236}">
              <a16:creationId xmlns:a16="http://schemas.microsoft.com/office/drawing/2014/main" xmlns="" id="{00000000-0008-0000-0700-00004D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2" name="Text Box 102">
          <a:extLst>
            <a:ext uri="{FF2B5EF4-FFF2-40B4-BE49-F238E27FC236}">
              <a16:creationId xmlns:a16="http://schemas.microsoft.com/office/drawing/2014/main" xmlns="" id="{00000000-0008-0000-0700-00004E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3" name="Text Box 103">
          <a:extLst>
            <a:ext uri="{FF2B5EF4-FFF2-40B4-BE49-F238E27FC236}">
              <a16:creationId xmlns:a16="http://schemas.microsoft.com/office/drawing/2014/main" xmlns="" id="{00000000-0008-0000-0700-00004F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4" name="Text Box 104">
          <a:extLst>
            <a:ext uri="{FF2B5EF4-FFF2-40B4-BE49-F238E27FC236}">
              <a16:creationId xmlns:a16="http://schemas.microsoft.com/office/drawing/2014/main" xmlns="" id="{00000000-0008-0000-0700-000050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5" name="Text Box 105">
          <a:extLst>
            <a:ext uri="{FF2B5EF4-FFF2-40B4-BE49-F238E27FC236}">
              <a16:creationId xmlns:a16="http://schemas.microsoft.com/office/drawing/2014/main" xmlns="" id="{00000000-0008-0000-0700-000051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6" name="Text Box 106">
          <a:extLst>
            <a:ext uri="{FF2B5EF4-FFF2-40B4-BE49-F238E27FC236}">
              <a16:creationId xmlns:a16="http://schemas.microsoft.com/office/drawing/2014/main" xmlns="" id="{00000000-0008-0000-0700-000052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7" name="Text Box 107">
          <a:extLst>
            <a:ext uri="{FF2B5EF4-FFF2-40B4-BE49-F238E27FC236}">
              <a16:creationId xmlns:a16="http://schemas.microsoft.com/office/drawing/2014/main" xmlns="" id="{00000000-0008-0000-0700-000053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8" name="Text Box 108">
          <a:extLst>
            <a:ext uri="{FF2B5EF4-FFF2-40B4-BE49-F238E27FC236}">
              <a16:creationId xmlns:a16="http://schemas.microsoft.com/office/drawing/2014/main" xmlns="" id="{00000000-0008-0000-0700-000054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09" name="Text Box 109">
          <a:extLst>
            <a:ext uri="{FF2B5EF4-FFF2-40B4-BE49-F238E27FC236}">
              <a16:creationId xmlns:a16="http://schemas.microsoft.com/office/drawing/2014/main" xmlns="" id="{00000000-0008-0000-0700-000055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10" name="Text Box 110">
          <a:extLst>
            <a:ext uri="{FF2B5EF4-FFF2-40B4-BE49-F238E27FC236}">
              <a16:creationId xmlns:a16="http://schemas.microsoft.com/office/drawing/2014/main" xmlns="" id="{00000000-0008-0000-0700-000056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11" name="Text Box 111">
          <a:extLst>
            <a:ext uri="{FF2B5EF4-FFF2-40B4-BE49-F238E27FC236}">
              <a16:creationId xmlns:a16="http://schemas.microsoft.com/office/drawing/2014/main" xmlns="" id="{00000000-0008-0000-0700-000057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12" name="Text Box 112">
          <a:extLst>
            <a:ext uri="{FF2B5EF4-FFF2-40B4-BE49-F238E27FC236}">
              <a16:creationId xmlns:a16="http://schemas.microsoft.com/office/drawing/2014/main" xmlns="" id="{00000000-0008-0000-0700-000058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13" name="Text Box 113">
          <a:extLst>
            <a:ext uri="{FF2B5EF4-FFF2-40B4-BE49-F238E27FC236}">
              <a16:creationId xmlns:a16="http://schemas.microsoft.com/office/drawing/2014/main" xmlns="" id="{00000000-0008-0000-0700-000059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14" name="Text Box 114">
          <a:extLst>
            <a:ext uri="{FF2B5EF4-FFF2-40B4-BE49-F238E27FC236}">
              <a16:creationId xmlns:a16="http://schemas.microsoft.com/office/drawing/2014/main" xmlns="" id="{00000000-0008-0000-0700-00005A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15" name="Text Box 115">
          <a:extLst>
            <a:ext uri="{FF2B5EF4-FFF2-40B4-BE49-F238E27FC236}">
              <a16:creationId xmlns:a16="http://schemas.microsoft.com/office/drawing/2014/main" xmlns="" id="{00000000-0008-0000-0700-00005B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16" name="Text Box 116">
          <a:extLst>
            <a:ext uri="{FF2B5EF4-FFF2-40B4-BE49-F238E27FC236}">
              <a16:creationId xmlns:a16="http://schemas.microsoft.com/office/drawing/2014/main" xmlns="" id="{00000000-0008-0000-0700-00005C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17" name="Text Box 117">
          <a:extLst>
            <a:ext uri="{FF2B5EF4-FFF2-40B4-BE49-F238E27FC236}">
              <a16:creationId xmlns:a16="http://schemas.microsoft.com/office/drawing/2014/main" xmlns="" id="{00000000-0008-0000-0700-00005D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33</xdr:row>
      <xdr:rowOff>0</xdr:rowOff>
    </xdr:from>
    <xdr:to>
      <xdr:col>8</xdr:col>
      <xdr:colOff>2247900</xdr:colOff>
      <xdr:row>33</xdr:row>
      <xdr:rowOff>200025</xdr:rowOff>
    </xdr:to>
    <xdr:sp macro="" textlink="">
      <xdr:nvSpPr>
        <xdr:cNvPr id="1118" name="Text Box 118">
          <a:extLst>
            <a:ext uri="{FF2B5EF4-FFF2-40B4-BE49-F238E27FC236}">
              <a16:creationId xmlns:a16="http://schemas.microsoft.com/office/drawing/2014/main" xmlns="" id="{00000000-0008-0000-0700-00005E04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333375</xdr:rowOff>
    </xdr:from>
    <xdr:to>
      <xdr:col>8</xdr:col>
      <xdr:colOff>2247900</xdr:colOff>
      <xdr:row>68</xdr:row>
      <xdr:rowOff>209550</xdr:rowOff>
    </xdr:to>
    <xdr:sp macro="" textlink="">
      <xdr:nvSpPr>
        <xdr:cNvPr id="1119" name="Text Box 119">
          <a:extLst>
            <a:ext uri="{FF2B5EF4-FFF2-40B4-BE49-F238E27FC236}">
              <a16:creationId xmlns:a16="http://schemas.microsoft.com/office/drawing/2014/main" xmlns="" id="{00000000-0008-0000-0700-00005F040000}"/>
            </a:ext>
          </a:extLst>
        </xdr:cNvPr>
        <xdr:cNvSpPr txBox="1">
          <a:spLocks noChangeArrowheads="1"/>
        </xdr:cNvSpPr>
      </xdr:nvSpPr>
      <xdr:spPr bwMode="auto">
        <a:xfrm>
          <a:off x="8410575" y="24679275"/>
          <a:ext cx="8572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67</xdr:row>
      <xdr:rowOff>333375</xdr:rowOff>
    </xdr:from>
    <xdr:to>
      <xdr:col>8</xdr:col>
      <xdr:colOff>2247900</xdr:colOff>
      <xdr:row>68</xdr:row>
      <xdr:rowOff>209550</xdr:rowOff>
    </xdr:to>
    <xdr:sp macro="" textlink="">
      <xdr:nvSpPr>
        <xdr:cNvPr id="1120" name="Text Box 120">
          <a:extLst>
            <a:ext uri="{FF2B5EF4-FFF2-40B4-BE49-F238E27FC236}">
              <a16:creationId xmlns:a16="http://schemas.microsoft.com/office/drawing/2014/main" xmlns="" id="{00000000-0008-0000-0700-000060040000}"/>
            </a:ext>
          </a:extLst>
        </xdr:cNvPr>
        <xdr:cNvSpPr txBox="1">
          <a:spLocks noChangeArrowheads="1"/>
        </xdr:cNvSpPr>
      </xdr:nvSpPr>
      <xdr:spPr bwMode="auto">
        <a:xfrm>
          <a:off x="8410575" y="24679275"/>
          <a:ext cx="8572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21" name="Text Box 123">
          <a:extLst>
            <a:ext uri="{FF2B5EF4-FFF2-40B4-BE49-F238E27FC236}">
              <a16:creationId xmlns:a16="http://schemas.microsoft.com/office/drawing/2014/main" xmlns="" id="{00000000-0008-0000-0700-000061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22" name="Text Box 124">
          <a:extLst>
            <a:ext uri="{FF2B5EF4-FFF2-40B4-BE49-F238E27FC236}">
              <a16:creationId xmlns:a16="http://schemas.microsoft.com/office/drawing/2014/main" xmlns="" id="{00000000-0008-0000-0700-000062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23" name="Text Box 125">
          <a:extLst>
            <a:ext uri="{FF2B5EF4-FFF2-40B4-BE49-F238E27FC236}">
              <a16:creationId xmlns:a16="http://schemas.microsoft.com/office/drawing/2014/main" xmlns="" id="{00000000-0008-0000-0700-000063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24" name="Text Box 126">
          <a:extLst>
            <a:ext uri="{FF2B5EF4-FFF2-40B4-BE49-F238E27FC236}">
              <a16:creationId xmlns:a16="http://schemas.microsoft.com/office/drawing/2014/main" xmlns="" id="{00000000-0008-0000-0700-000064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25" name="Text Box 127">
          <a:extLst>
            <a:ext uri="{FF2B5EF4-FFF2-40B4-BE49-F238E27FC236}">
              <a16:creationId xmlns:a16="http://schemas.microsoft.com/office/drawing/2014/main" xmlns="" id="{00000000-0008-0000-0700-000065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26" name="Text Box 128">
          <a:extLst>
            <a:ext uri="{FF2B5EF4-FFF2-40B4-BE49-F238E27FC236}">
              <a16:creationId xmlns:a16="http://schemas.microsoft.com/office/drawing/2014/main" xmlns="" id="{00000000-0008-0000-0700-000066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27" name="Text Box 129">
          <a:extLst>
            <a:ext uri="{FF2B5EF4-FFF2-40B4-BE49-F238E27FC236}">
              <a16:creationId xmlns:a16="http://schemas.microsoft.com/office/drawing/2014/main" xmlns="" id="{00000000-0008-0000-0700-000067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69</xdr:row>
      <xdr:rowOff>0</xdr:rowOff>
    </xdr:from>
    <xdr:to>
      <xdr:col>8</xdr:col>
      <xdr:colOff>2247900</xdr:colOff>
      <xdr:row>69</xdr:row>
      <xdr:rowOff>619125</xdr:rowOff>
    </xdr:to>
    <xdr:sp macro="" textlink="">
      <xdr:nvSpPr>
        <xdr:cNvPr id="1128" name="Text Box 130">
          <a:extLst>
            <a:ext uri="{FF2B5EF4-FFF2-40B4-BE49-F238E27FC236}">
              <a16:creationId xmlns:a16="http://schemas.microsoft.com/office/drawing/2014/main" xmlns="" id="{00000000-0008-0000-0700-00006804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29" name="Text Box 26">
          <a:extLst>
            <a:ext uri="{FF2B5EF4-FFF2-40B4-BE49-F238E27FC236}">
              <a16:creationId xmlns:a16="http://schemas.microsoft.com/office/drawing/2014/main" xmlns="" id="{00000000-0008-0000-0700-000069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0" name="Text Box 27">
          <a:extLst>
            <a:ext uri="{FF2B5EF4-FFF2-40B4-BE49-F238E27FC236}">
              <a16:creationId xmlns:a16="http://schemas.microsoft.com/office/drawing/2014/main" xmlns="" id="{00000000-0008-0000-0700-00006A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1" name="Text Box 28">
          <a:extLst>
            <a:ext uri="{FF2B5EF4-FFF2-40B4-BE49-F238E27FC236}">
              <a16:creationId xmlns:a16="http://schemas.microsoft.com/office/drawing/2014/main" xmlns="" id="{00000000-0008-0000-0700-00006B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2" name="Text Box 29">
          <a:extLst>
            <a:ext uri="{FF2B5EF4-FFF2-40B4-BE49-F238E27FC236}">
              <a16:creationId xmlns:a16="http://schemas.microsoft.com/office/drawing/2014/main" xmlns="" id="{00000000-0008-0000-0700-00006C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3" name="Text Box 30">
          <a:extLst>
            <a:ext uri="{FF2B5EF4-FFF2-40B4-BE49-F238E27FC236}">
              <a16:creationId xmlns:a16="http://schemas.microsoft.com/office/drawing/2014/main" xmlns="" id="{00000000-0008-0000-0700-00006D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4" name="Text Box 31">
          <a:extLst>
            <a:ext uri="{FF2B5EF4-FFF2-40B4-BE49-F238E27FC236}">
              <a16:creationId xmlns:a16="http://schemas.microsoft.com/office/drawing/2014/main" xmlns="" id="{00000000-0008-0000-0700-00006E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5" name="Text Box 32">
          <a:extLst>
            <a:ext uri="{FF2B5EF4-FFF2-40B4-BE49-F238E27FC236}">
              <a16:creationId xmlns:a16="http://schemas.microsoft.com/office/drawing/2014/main" xmlns="" id="{00000000-0008-0000-0700-00006F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6" name="Text Box 33">
          <a:extLst>
            <a:ext uri="{FF2B5EF4-FFF2-40B4-BE49-F238E27FC236}">
              <a16:creationId xmlns:a16="http://schemas.microsoft.com/office/drawing/2014/main" xmlns="" id="{00000000-0008-0000-0700-000070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7" name="Text Box 34">
          <a:extLst>
            <a:ext uri="{FF2B5EF4-FFF2-40B4-BE49-F238E27FC236}">
              <a16:creationId xmlns:a16="http://schemas.microsoft.com/office/drawing/2014/main" xmlns="" id="{00000000-0008-0000-0700-000071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8" name="Text Box 35">
          <a:extLst>
            <a:ext uri="{FF2B5EF4-FFF2-40B4-BE49-F238E27FC236}">
              <a16:creationId xmlns:a16="http://schemas.microsoft.com/office/drawing/2014/main" xmlns="" id="{00000000-0008-0000-0700-000072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39" name="Text Box 36">
          <a:extLst>
            <a:ext uri="{FF2B5EF4-FFF2-40B4-BE49-F238E27FC236}">
              <a16:creationId xmlns:a16="http://schemas.microsoft.com/office/drawing/2014/main" xmlns="" id="{00000000-0008-0000-0700-000073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0" name="Text Box 37">
          <a:extLst>
            <a:ext uri="{FF2B5EF4-FFF2-40B4-BE49-F238E27FC236}">
              <a16:creationId xmlns:a16="http://schemas.microsoft.com/office/drawing/2014/main" xmlns="" id="{00000000-0008-0000-0700-000074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1" name="Text Box 38">
          <a:extLst>
            <a:ext uri="{FF2B5EF4-FFF2-40B4-BE49-F238E27FC236}">
              <a16:creationId xmlns:a16="http://schemas.microsoft.com/office/drawing/2014/main" xmlns="" id="{00000000-0008-0000-0700-000075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xmlns="" id="{00000000-0008-0000-0700-000076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3" name="Text Box 40">
          <a:extLst>
            <a:ext uri="{FF2B5EF4-FFF2-40B4-BE49-F238E27FC236}">
              <a16:creationId xmlns:a16="http://schemas.microsoft.com/office/drawing/2014/main" xmlns="" id="{00000000-0008-0000-0700-000077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4" name="Text Box 41">
          <a:extLst>
            <a:ext uri="{FF2B5EF4-FFF2-40B4-BE49-F238E27FC236}">
              <a16:creationId xmlns:a16="http://schemas.microsoft.com/office/drawing/2014/main" xmlns="" id="{00000000-0008-0000-0700-000078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5" name="Text Box 42">
          <a:extLst>
            <a:ext uri="{FF2B5EF4-FFF2-40B4-BE49-F238E27FC236}">
              <a16:creationId xmlns:a16="http://schemas.microsoft.com/office/drawing/2014/main" xmlns="" id="{00000000-0008-0000-0700-000079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6" name="Text Box 43">
          <a:extLst>
            <a:ext uri="{FF2B5EF4-FFF2-40B4-BE49-F238E27FC236}">
              <a16:creationId xmlns:a16="http://schemas.microsoft.com/office/drawing/2014/main" xmlns="" id="{00000000-0008-0000-0700-00007A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7" name="Text Box 44">
          <a:extLst>
            <a:ext uri="{FF2B5EF4-FFF2-40B4-BE49-F238E27FC236}">
              <a16:creationId xmlns:a16="http://schemas.microsoft.com/office/drawing/2014/main" xmlns="" id="{00000000-0008-0000-0700-00007B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8" name="Text Box 45">
          <a:extLst>
            <a:ext uri="{FF2B5EF4-FFF2-40B4-BE49-F238E27FC236}">
              <a16:creationId xmlns:a16="http://schemas.microsoft.com/office/drawing/2014/main" xmlns="" id="{00000000-0008-0000-0700-00007C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49" name="Text Box 46">
          <a:extLst>
            <a:ext uri="{FF2B5EF4-FFF2-40B4-BE49-F238E27FC236}">
              <a16:creationId xmlns:a16="http://schemas.microsoft.com/office/drawing/2014/main" xmlns="" id="{00000000-0008-0000-0700-00007D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0" name="Text Box 47">
          <a:extLst>
            <a:ext uri="{FF2B5EF4-FFF2-40B4-BE49-F238E27FC236}">
              <a16:creationId xmlns:a16="http://schemas.microsoft.com/office/drawing/2014/main" xmlns="" id="{00000000-0008-0000-0700-00007E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1" name="Text Box 49">
          <a:extLst>
            <a:ext uri="{FF2B5EF4-FFF2-40B4-BE49-F238E27FC236}">
              <a16:creationId xmlns:a16="http://schemas.microsoft.com/office/drawing/2014/main" xmlns="" id="{00000000-0008-0000-0700-00007F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2" name="Text Box 50">
          <a:extLst>
            <a:ext uri="{FF2B5EF4-FFF2-40B4-BE49-F238E27FC236}">
              <a16:creationId xmlns:a16="http://schemas.microsoft.com/office/drawing/2014/main" xmlns="" id="{00000000-0008-0000-0700-000080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3" name="Text Box 51">
          <a:extLst>
            <a:ext uri="{FF2B5EF4-FFF2-40B4-BE49-F238E27FC236}">
              <a16:creationId xmlns:a16="http://schemas.microsoft.com/office/drawing/2014/main" xmlns="" id="{00000000-0008-0000-0700-000081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4" name="Text Box 52">
          <a:extLst>
            <a:ext uri="{FF2B5EF4-FFF2-40B4-BE49-F238E27FC236}">
              <a16:creationId xmlns:a16="http://schemas.microsoft.com/office/drawing/2014/main" xmlns="" id="{00000000-0008-0000-0700-000082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5" name="Text Box 53">
          <a:extLst>
            <a:ext uri="{FF2B5EF4-FFF2-40B4-BE49-F238E27FC236}">
              <a16:creationId xmlns:a16="http://schemas.microsoft.com/office/drawing/2014/main" xmlns="" id="{00000000-0008-0000-0700-000083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6" name="Text Box 54">
          <a:extLst>
            <a:ext uri="{FF2B5EF4-FFF2-40B4-BE49-F238E27FC236}">
              <a16:creationId xmlns:a16="http://schemas.microsoft.com/office/drawing/2014/main" xmlns="" id="{00000000-0008-0000-0700-000084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7" name="Text Box 55">
          <a:extLst>
            <a:ext uri="{FF2B5EF4-FFF2-40B4-BE49-F238E27FC236}">
              <a16:creationId xmlns:a16="http://schemas.microsoft.com/office/drawing/2014/main" xmlns="" id="{00000000-0008-0000-0700-000085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8" name="Text Box 56">
          <a:extLst>
            <a:ext uri="{FF2B5EF4-FFF2-40B4-BE49-F238E27FC236}">
              <a16:creationId xmlns:a16="http://schemas.microsoft.com/office/drawing/2014/main" xmlns="" id="{00000000-0008-0000-0700-000086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59" name="Text Box 57">
          <a:extLst>
            <a:ext uri="{FF2B5EF4-FFF2-40B4-BE49-F238E27FC236}">
              <a16:creationId xmlns:a16="http://schemas.microsoft.com/office/drawing/2014/main" xmlns="" id="{00000000-0008-0000-0700-000087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0" name="Text Box 58">
          <a:extLst>
            <a:ext uri="{FF2B5EF4-FFF2-40B4-BE49-F238E27FC236}">
              <a16:creationId xmlns:a16="http://schemas.microsoft.com/office/drawing/2014/main" xmlns="" id="{00000000-0008-0000-0700-000088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1" name="Text Box 59">
          <a:extLst>
            <a:ext uri="{FF2B5EF4-FFF2-40B4-BE49-F238E27FC236}">
              <a16:creationId xmlns:a16="http://schemas.microsoft.com/office/drawing/2014/main" xmlns="" id="{00000000-0008-0000-0700-000089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2" name="Text Box 60">
          <a:extLst>
            <a:ext uri="{FF2B5EF4-FFF2-40B4-BE49-F238E27FC236}">
              <a16:creationId xmlns:a16="http://schemas.microsoft.com/office/drawing/2014/main" xmlns="" id="{00000000-0008-0000-0700-00008A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3" name="Text Box 61">
          <a:extLst>
            <a:ext uri="{FF2B5EF4-FFF2-40B4-BE49-F238E27FC236}">
              <a16:creationId xmlns:a16="http://schemas.microsoft.com/office/drawing/2014/main" xmlns="" id="{00000000-0008-0000-0700-00008B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4" name="Text Box 62">
          <a:extLst>
            <a:ext uri="{FF2B5EF4-FFF2-40B4-BE49-F238E27FC236}">
              <a16:creationId xmlns:a16="http://schemas.microsoft.com/office/drawing/2014/main" xmlns="" id="{00000000-0008-0000-0700-00008C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5" name="Text Box 63">
          <a:extLst>
            <a:ext uri="{FF2B5EF4-FFF2-40B4-BE49-F238E27FC236}">
              <a16:creationId xmlns:a16="http://schemas.microsoft.com/office/drawing/2014/main" xmlns="" id="{00000000-0008-0000-0700-00008D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6" name="Text Box 64">
          <a:extLst>
            <a:ext uri="{FF2B5EF4-FFF2-40B4-BE49-F238E27FC236}">
              <a16:creationId xmlns:a16="http://schemas.microsoft.com/office/drawing/2014/main" xmlns="" id="{00000000-0008-0000-0700-00008E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7" name="Text Box 65">
          <a:extLst>
            <a:ext uri="{FF2B5EF4-FFF2-40B4-BE49-F238E27FC236}">
              <a16:creationId xmlns:a16="http://schemas.microsoft.com/office/drawing/2014/main" xmlns="" id="{00000000-0008-0000-0700-00008F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8" name="Text Box 66">
          <a:extLst>
            <a:ext uri="{FF2B5EF4-FFF2-40B4-BE49-F238E27FC236}">
              <a16:creationId xmlns:a16="http://schemas.microsoft.com/office/drawing/2014/main" xmlns="" id="{00000000-0008-0000-0700-000090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69" name="Text Box 67">
          <a:extLst>
            <a:ext uri="{FF2B5EF4-FFF2-40B4-BE49-F238E27FC236}">
              <a16:creationId xmlns:a16="http://schemas.microsoft.com/office/drawing/2014/main" xmlns="" id="{00000000-0008-0000-0700-000091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0" name="Text Box 68">
          <a:extLst>
            <a:ext uri="{FF2B5EF4-FFF2-40B4-BE49-F238E27FC236}">
              <a16:creationId xmlns:a16="http://schemas.microsoft.com/office/drawing/2014/main" xmlns="" id="{00000000-0008-0000-0700-000092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1" name="Text Box 69">
          <a:extLst>
            <a:ext uri="{FF2B5EF4-FFF2-40B4-BE49-F238E27FC236}">
              <a16:creationId xmlns:a16="http://schemas.microsoft.com/office/drawing/2014/main" xmlns="" id="{00000000-0008-0000-0700-000093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2" name="Text Box 70">
          <a:extLst>
            <a:ext uri="{FF2B5EF4-FFF2-40B4-BE49-F238E27FC236}">
              <a16:creationId xmlns:a16="http://schemas.microsoft.com/office/drawing/2014/main" xmlns="" id="{00000000-0008-0000-0700-000094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3" name="Text Box 71">
          <a:extLst>
            <a:ext uri="{FF2B5EF4-FFF2-40B4-BE49-F238E27FC236}">
              <a16:creationId xmlns:a16="http://schemas.microsoft.com/office/drawing/2014/main" xmlns="" id="{00000000-0008-0000-0700-000095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4" name="Text Box 72">
          <a:extLst>
            <a:ext uri="{FF2B5EF4-FFF2-40B4-BE49-F238E27FC236}">
              <a16:creationId xmlns:a16="http://schemas.microsoft.com/office/drawing/2014/main" xmlns="" id="{00000000-0008-0000-0700-000096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5" name="Text Box 73">
          <a:extLst>
            <a:ext uri="{FF2B5EF4-FFF2-40B4-BE49-F238E27FC236}">
              <a16:creationId xmlns:a16="http://schemas.microsoft.com/office/drawing/2014/main" xmlns="" id="{00000000-0008-0000-0700-000097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6" name="Text Box 74">
          <a:extLst>
            <a:ext uri="{FF2B5EF4-FFF2-40B4-BE49-F238E27FC236}">
              <a16:creationId xmlns:a16="http://schemas.microsoft.com/office/drawing/2014/main" xmlns="" id="{00000000-0008-0000-0700-000098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7" name="Text Box 75">
          <a:extLst>
            <a:ext uri="{FF2B5EF4-FFF2-40B4-BE49-F238E27FC236}">
              <a16:creationId xmlns:a16="http://schemas.microsoft.com/office/drawing/2014/main" xmlns="" id="{00000000-0008-0000-0700-000099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8" name="Text Box 76">
          <a:extLst>
            <a:ext uri="{FF2B5EF4-FFF2-40B4-BE49-F238E27FC236}">
              <a16:creationId xmlns:a16="http://schemas.microsoft.com/office/drawing/2014/main" xmlns="" id="{00000000-0008-0000-0700-00009A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79" name="Text Box 77">
          <a:extLst>
            <a:ext uri="{FF2B5EF4-FFF2-40B4-BE49-F238E27FC236}">
              <a16:creationId xmlns:a16="http://schemas.microsoft.com/office/drawing/2014/main" xmlns="" id="{00000000-0008-0000-0700-00009B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0" name="Text Box 78">
          <a:extLst>
            <a:ext uri="{FF2B5EF4-FFF2-40B4-BE49-F238E27FC236}">
              <a16:creationId xmlns:a16="http://schemas.microsoft.com/office/drawing/2014/main" xmlns="" id="{00000000-0008-0000-0700-00009C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1" name="Text Box 79">
          <a:extLst>
            <a:ext uri="{FF2B5EF4-FFF2-40B4-BE49-F238E27FC236}">
              <a16:creationId xmlns:a16="http://schemas.microsoft.com/office/drawing/2014/main" xmlns="" id="{00000000-0008-0000-0700-00009D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2" name="Text Box 80">
          <a:extLst>
            <a:ext uri="{FF2B5EF4-FFF2-40B4-BE49-F238E27FC236}">
              <a16:creationId xmlns:a16="http://schemas.microsoft.com/office/drawing/2014/main" xmlns="" id="{00000000-0008-0000-0700-00009E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3" name="Text Box 81">
          <a:extLst>
            <a:ext uri="{FF2B5EF4-FFF2-40B4-BE49-F238E27FC236}">
              <a16:creationId xmlns:a16="http://schemas.microsoft.com/office/drawing/2014/main" xmlns="" id="{00000000-0008-0000-0700-00009F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4" name="Text Box 82">
          <a:extLst>
            <a:ext uri="{FF2B5EF4-FFF2-40B4-BE49-F238E27FC236}">
              <a16:creationId xmlns:a16="http://schemas.microsoft.com/office/drawing/2014/main" xmlns="" id="{00000000-0008-0000-0700-0000A0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5" name="Text Box 83">
          <a:extLst>
            <a:ext uri="{FF2B5EF4-FFF2-40B4-BE49-F238E27FC236}">
              <a16:creationId xmlns:a16="http://schemas.microsoft.com/office/drawing/2014/main" xmlns="" id="{00000000-0008-0000-0700-0000A1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6" name="Text Box 84">
          <a:extLst>
            <a:ext uri="{FF2B5EF4-FFF2-40B4-BE49-F238E27FC236}">
              <a16:creationId xmlns:a16="http://schemas.microsoft.com/office/drawing/2014/main" xmlns="" id="{00000000-0008-0000-0700-0000A2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7" name="Text Box 85">
          <a:extLst>
            <a:ext uri="{FF2B5EF4-FFF2-40B4-BE49-F238E27FC236}">
              <a16:creationId xmlns:a16="http://schemas.microsoft.com/office/drawing/2014/main" xmlns="" id="{00000000-0008-0000-0700-0000A3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8" name="Text Box 86">
          <a:extLst>
            <a:ext uri="{FF2B5EF4-FFF2-40B4-BE49-F238E27FC236}">
              <a16:creationId xmlns:a16="http://schemas.microsoft.com/office/drawing/2014/main" xmlns="" id="{00000000-0008-0000-0700-0000A4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89" name="Text Box 87">
          <a:extLst>
            <a:ext uri="{FF2B5EF4-FFF2-40B4-BE49-F238E27FC236}">
              <a16:creationId xmlns:a16="http://schemas.microsoft.com/office/drawing/2014/main" xmlns="" id="{00000000-0008-0000-0700-0000A5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90" name="Text Box 88">
          <a:extLst>
            <a:ext uri="{FF2B5EF4-FFF2-40B4-BE49-F238E27FC236}">
              <a16:creationId xmlns:a16="http://schemas.microsoft.com/office/drawing/2014/main" xmlns="" id="{00000000-0008-0000-0700-0000A6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91" name="Text Box 89">
          <a:extLst>
            <a:ext uri="{FF2B5EF4-FFF2-40B4-BE49-F238E27FC236}">
              <a16:creationId xmlns:a16="http://schemas.microsoft.com/office/drawing/2014/main" xmlns="" id="{00000000-0008-0000-0700-0000A7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92" name="Text Box 90">
          <a:extLst>
            <a:ext uri="{FF2B5EF4-FFF2-40B4-BE49-F238E27FC236}">
              <a16:creationId xmlns:a16="http://schemas.microsoft.com/office/drawing/2014/main" xmlns="" id="{00000000-0008-0000-0700-0000A8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xmlns="" id="{00000000-0008-0000-0700-0000A9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58</xdr:row>
      <xdr:rowOff>0</xdr:rowOff>
    </xdr:from>
    <xdr:to>
      <xdr:col>8</xdr:col>
      <xdr:colOff>2165350</xdr:colOff>
      <xdr:row>58</xdr:row>
      <xdr:rowOff>161925</xdr:rowOff>
    </xdr:to>
    <xdr:sp macro="" textlink="">
      <xdr:nvSpPr>
        <xdr:cNvPr id="1194" name="Text Box 92">
          <a:extLst>
            <a:ext uri="{FF2B5EF4-FFF2-40B4-BE49-F238E27FC236}">
              <a16:creationId xmlns:a16="http://schemas.microsoft.com/office/drawing/2014/main" xmlns="" id="{00000000-0008-0000-0700-0000AA040000}"/>
            </a:ext>
          </a:extLst>
        </xdr:cNvPr>
        <xdr:cNvSpPr txBox="1">
          <a:spLocks noChangeArrowheads="1"/>
        </xdr:cNvSpPr>
      </xdr:nvSpPr>
      <xdr:spPr bwMode="auto">
        <a:xfrm>
          <a:off x="8410575" y="194881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195" name="Text Box 26">
          <a:extLst>
            <a:ext uri="{FF2B5EF4-FFF2-40B4-BE49-F238E27FC236}">
              <a16:creationId xmlns:a16="http://schemas.microsoft.com/office/drawing/2014/main" xmlns="" id="{00000000-0008-0000-0700-0000AB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196" name="Text Box 27">
          <a:extLst>
            <a:ext uri="{FF2B5EF4-FFF2-40B4-BE49-F238E27FC236}">
              <a16:creationId xmlns:a16="http://schemas.microsoft.com/office/drawing/2014/main" xmlns="" id="{00000000-0008-0000-0700-0000AC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197" name="Text Box 28">
          <a:extLst>
            <a:ext uri="{FF2B5EF4-FFF2-40B4-BE49-F238E27FC236}">
              <a16:creationId xmlns:a16="http://schemas.microsoft.com/office/drawing/2014/main" xmlns="" id="{00000000-0008-0000-0700-0000AD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198" name="Text Box 29">
          <a:extLst>
            <a:ext uri="{FF2B5EF4-FFF2-40B4-BE49-F238E27FC236}">
              <a16:creationId xmlns:a16="http://schemas.microsoft.com/office/drawing/2014/main" xmlns="" id="{00000000-0008-0000-0700-0000AE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199" name="Text Box 30">
          <a:extLst>
            <a:ext uri="{FF2B5EF4-FFF2-40B4-BE49-F238E27FC236}">
              <a16:creationId xmlns:a16="http://schemas.microsoft.com/office/drawing/2014/main" xmlns="" id="{00000000-0008-0000-0700-0000AF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0" name="Text Box 31">
          <a:extLst>
            <a:ext uri="{FF2B5EF4-FFF2-40B4-BE49-F238E27FC236}">
              <a16:creationId xmlns:a16="http://schemas.microsoft.com/office/drawing/2014/main" xmlns="" id="{00000000-0008-0000-0700-0000B0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xmlns="" id="{00000000-0008-0000-0700-0000B1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2" name="Text Box 33">
          <a:extLst>
            <a:ext uri="{FF2B5EF4-FFF2-40B4-BE49-F238E27FC236}">
              <a16:creationId xmlns:a16="http://schemas.microsoft.com/office/drawing/2014/main" xmlns="" id="{00000000-0008-0000-0700-0000B2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3" name="Text Box 34">
          <a:extLst>
            <a:ext uri="{FF2B5EF4-FFF2-40B4-BE49-F238E27FC236}">
              <a16:creationId xmlns:a16="http://schemas.microsoft.com/office/drawing/2014/main" xmlns="" id="{00000000-0008-0000-0700-0000B3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4" name="Text Box 35">
          <a:extLst>
            <a:ext uri="{FF2B5EF4-FFF2-40B4-BE49-F238E27FC236}">
              <a16:creationId xmlns:a16="http://schemas.microsoft.com/office/drawing/2014/main" xmlns="" id="{00000000-0008-0000-0700-0000B4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5" name="Text Box 36">
          <a:extLst>
            <a:ext uri="{FF2B5EF4-FFF2-40B4-BE49-F238E27FC236}">
              <a16:creationId xmlns:a16="http://schemas.microsoft.com/office/drawing/2014/main" xmlns="" id="{00000000-0008-0000-0700-0000B5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6" name="Text Box 37">
          <a:extLst>
            <a:ext uri="{FF2B5EF4-FFF2-40B4-BE49-F238E27FC236}">
              <a16:creationId xmlns:a16="http://schemas.microsoft.com/office/drawing/2014/main" xmlns="" id="{00000000-0008-0000-0700-0000B6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7" name="Text Box 38">
          <a:extLst>
            <a:ext uri="{FF2B5EF4-FFF2-40B4-BE49-F238E27FC236}">
              <a16:creationId xmlns:a16="http://schemas.microsoft.com/office/drawing/2014/main" xmlns="" id="{00000000-0008-0000-0700-0000B7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xmlns="" id="{00000000-0008-0000-0700-0000B8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09" name="Text Box 40">
          <a:extLst>
            <a:ext uri="{FF2B5EF4-FFF2-40B4-BE49-F238E27FC236}">
              <a16:creationId xmlns:a16="http://schemas.microsoft.com/office/drawing/2014/main" xmlns="" id="{00000000-0008-0000-0700-0000B9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0" name="Text Box 41">
          <a:extLst>
            <a:ext uri="{FF2B5EF4-FFF2-40B4-BE49-F238E27FC236}">
              <a16:creationId xmlns:a16="http://schemas.microsoft.com/office/drawing/2014/main" xmlns="" id="{00000000-0008-0000-0700-0000BA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1" name="Text Box 42">
          <a:extLst>
            <a:ext uri="{FF2B5EF4-FFF2-40B4-BE49-F238E27FC236}">
              <a16:creationId xmlns:a16="http://schemas.microsoft.com/office/drawing/2014/main" xmlns="" id="{00000000-0008-0000-0700-0000BB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2" name="Text Box 43">
          <a:extLst>
            <a:ext uri="{FF2B5EF4-FFF2-40B4-BE49-F238E27FC236}">
              <a16:creationId xmlns:a16="http://schemas.microsoft.com/office/drawing/2014/main" xmlns="" id="{00000000-0008-0000-0700-0000BC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3" name="Text Box 44">
          <a:extLst>
            <a:ext uri="{FF2B5EF4-FFF2-40B4-BE49-F238E27FC236}">
              <a16:creationId xmlns:a16="http://schemas.microsoft.com/office/drawing/2014/main" xmlns="" id="{00000000-0008-0000-0700-0000BD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4" name="Text Box 45">
          <a:extLst>
            <a:ext uri="{FF2B5EF4-FFF2-40B4-BE49-F238E27FC236}">
              <a16:creationId xmlns:a16="http://schemas.microsoft.com/office/drawing/2014/main" xmlns="" id="{00000000-0008-0000-0700-0000BE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5" name="Text Box 46">
          <a:extLst>
            <a:ext uri="{FF2B5EF4-FFF2-40B4-BE49-F238E27FC236}">
              <a16:creationId xmlns:a16="http://schemas.microsoft.com/office/drawing/2014/main" xmlns="" id="{00000000-0008-0000-0700-0000BF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6" name="Text Box 47">
          <a:extLst>
            <a:ext uri="{FF2B5EF4-FFF2-40B4-BE49-F238E27FC236}">
              <a16:creationId xmlns:a16="http://schemas.microsoft.com/office/drawing/2014/main" xmlns="" id="{00000000-0008-0000-0700-0000C0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7" name="Text Box 49">
          <a:extLst>
            <a:ext uri="{FF2B5EF4-FFF2-40B4-BE49-F238E27FC236}">
              <a16:creationId xmlns:a16="http://schemas.microsoft.com/office/drawing/2014/main" xmlns="" id="{00000000-0008-0000-0700-0000C1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8" name="Text Box 50">
          <a:extLst>
            <a:ext uri="{FF2B5EF4-FFF2-40B4-BE49-F238E27FC236}">
              <a16:creationId xmlns:a16="http://schemas.microsoft.com/office/drawing/2014/main" xmlns="" id="{00000000-0008-0000-0700-0000C2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19" name="Text Box 51">
          <a:extLst>
            <a:ext uri="{FF2B5EF4-FFF2-40B4-BE49-F238E27FC236}">
              <a16:creationId xmlns:a16="http://schemas.microsoft.com/office/drawing/2014/main" xmlns="" id="{00000000-0008-0000-0700-0000C3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0" name="Text Box 52">
          <a:extLst>
            <a:ext uri="{FF2B5EF4-FFF2-40B4-BE49-F238E27FC236}">
              <a16:creationId xmlns:a16="http://schemas.microsoft.com/office/drawing/2014/main" xmlns="" id="{00000000-0008-0000-0700-0000C4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1" name="Text Box 53">
          <a:extLst>
            <a:ext uri="{FF2B5EF4-FFF2-40B4-BE49-F238E27FC236}">
              <a16:creationId xmlns:a16="http://schemas.microsoft.com/office/drawing/2014/main" xmlns="" id="{00000000-0008-0000-0700-0000C5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2" name="Text Box 54">
          <a:extLst>
            <a:ext uri="{FF2B5EF4-FFF2-40B4-BE49-F238E27FC236}">
              <a16:creationId xmlns:a16="http://schemas.microsoft.com/office/drawing/2014/main" xmlns="" id="{00000000-0008-0000-0700-0000C6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3" name="Text Box 55">
          <a:extLst>
            <a:ext uri="{FF2B5EF4-FFF2-40B4-BE49-F238E27FC236}">
              <a16:creationId xmlns:a16="http://schemas.microsoft.com/office/drawing/2014/main" xmlns="" id="{00000000-0008-0000-0700-0000C7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4" name="Text Box 56">
          <a:extLst>
            <a:ext uri="{FF2B5EF4-FFF2-40B4-BE49-F238E27FC236}">
              <a16:creationId xmlns:a16="http://schemas.microsoft.com/office/drawing/2014/main" xmlns="" id="{00000000-0008-0000-0700-0000C8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5" name="Text Box 57">
          <a:extLst>
            <a:ext uri="{FF2B5EF4-FFF2-40B4-BE49-F238E27FC236}">
              <a16:creationId xmlns:a16="http://schemas.microsoft.com/office/drawing/2014/main" xmlns="" id="{00000000-0008-0000-0700-0000C9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6" name="Text Box 58">
          <a:extLst>
            <a:ext uri="{FF2B5EF4-FFF2-40B4-BE49-F238E27FC236}">
              <a16:creationId xmlns:a16="http://schemas.microsoft.com/office/drawing/2014/main" xmlns="" id="{00000000-0008-0000-0700-0000CA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7" name="Text Box 59">
          <a:extLst>
            <a:ext uri="{FF2B5EF4-FFF2-40B4-BE49-F238E27FC236}">
              <a16:creationId xmlns:a16="http://schemas.microsoft.com/office/drawing/2014/main" xmlns="" id="{00000000-0008-0000-0700-0000CB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8" name="Text Box 60">
          <a:extLst>
            <a:ext uri="{FF2B5EF4-FFF2-40B4-BE49-F238E27FC236}">
              <a16:creationId xmlns:a16="http://schemas.microsoft.com/office/drawing/2014/main" xmlns="" id="{00000000-0008-0000-0700-0000CC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29" name="Text Box 61">
          <a:extLst>
            <a:ext uri="{FF2B5EF4-FFF2-40B4-BE49-F238E27FC236}">
              <a16:creationId xmlns:a16="http://schemas.microsoft.com/office/drawing/2014/main" xmlns="" id="{00000000-0008-0000-0700-0000CD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0" name="Text Box 62">
          <a:extLst>
            <a:ext uri="{FF2B5EF4-FFF2-40B4-BE49-F238E27FC236}">
              <a16:creationId xmlns:a16="http://schemas.microsoft.com/office/drawing/2014/main" xmlns="" id="{00000000-0008-0000-0700-0000CE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xmlns="" id="{00000000-0008-0000-0700-0000CF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2" name="Text Box 64">
          <a:extLst>
            <a:ext uri="{FF2B5EF4-FFF2-40B4-BE49-F238E27FC236}">
              <a16:creationId xmlns:a16="http://schemas.microsoft.com/office/drawing/2014/main" xmlns="" id="{00000000-0008-0000-0700-0000D0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3" name="Text Box 65">
          <a:extLst>
            <a:ext uri="{FF2B5EF4-FFF2-40B4-BE49-F238E27FC236}">
              <a16:creationId xmlns:a16="http://schemas.microsoft.com/office/drawing/2014/main" xmlns="" id="{00000000-0008-0000-0700-0000D1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4" name="Text Box 66">
          <a:extLst>
            <a:ext uri="{FF2B5EF4-FFF2-40B4-BE49-F238E27FC236}">
              <a16:creationId xmlns:a16="http://schemas.microsoft.com/office/drawing/2014/main" xmlns="" id="{00000000-0008-0000-0700-0000D2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5" name="Text Box 67">
          <a:extLst>
            <a:ext uri="{FF2B5EF4-FFF2-40B4-BE49-F238E27FC236}">
              <a16:creationId xmlns:a16="http://schemas.microsoft.com/office/drawing/2014/main" xmlns="" id="{00000000-0008-0000-0700-0000D3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6" name="Text Box 68">
          <a:extLst>
            <a:ext uri="{FF2B5EF4-FFF2-40B4-BE49-F238E27FC236}">
              <a16:creationId xmlns:a16="http://schemas.microsoft.com/office/drawing/2014/main" xmlns="" id="{00000000-0008-0000-0700-0000D4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7" name="Text Box 69">
          <a:extLst>
            <a:ext uri="{FF2B5EF4-FFF2-40B4-BE49-F238E27FC236}">
              <a16:creationId xmlns:a16="http://schemas.microsoft.com/office/drawing/2014/main" xmlns="" id="{00000000-0008-0000-0700-0000D5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8" name="Text Box 70">
          <a:extLst>
            <a:ext uri="{FF2B5EF4-FFF2-40B4-BE49-F238E27FC236}">
              <a16:creationId xmlns:a16="http://schemas.microsoft.com/office/drawing/2014/main" xmlns="" id="{00000000-0008-0000-0700-0000D6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39" name="Text Box 71">
          <a:extLst>
            <a:ext uri="{FF2B5EF4-FFF2-40B4-BE49-F238E27FC236}">
              <a16:creationId xmlns:a16="http://schemas.microsoft.com/office/drawing/2014/main" xmlns="" id="{00000000-0008-0000-0700-0000D7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0" name="Text Box 72">
          <a:extLst>
            <a:ext uri="{FF2B5EF4-FFF2-40B4-BE49-F238E27FC236}">
              <a16:creationId xmlns:a16="http://schemas.microsoft.com/office/drawing/2014/main" xmlns="" id="{00000000-0008-0000-0700-0000D8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1" name="Text Box 73">
          <a:extLst>
            <a:ext uri="{FF2B5EF4-FFF2-40B4-BE49-F238E27FC236}">
              <a16:creationId xmlns:a16="http://schemas.microsoft.com/office/drawing/2014/main" xmlns="" id="{00000000-0008-0000-0700-0000D9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2" name="Text Box 74">
          <a:extLst>
            <a:ext uri="{FF2B5EF4-FFF2-40B4-BE49-F238E27FC236}">
              <a16:creationId xmlns:a16="http://schemas.microsoft.com/office/drawing/2014/main" xmlns="" id="{00000000-0008-0000-0700-0000DA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3" name="Text Box 75">
          <a:extLst>
            <a:ext uri="{FF2B5EF4-FFF2-40B4-BE49-F238E27FC236}">
              <a16:creationId xmlns:a16="http://schemas.microsoft.com/office/drawing/2014/main" xmlns="" id="{00000000-0008-0000-0700-0000DB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4" name="Text Box 76">
          <a:extLst>
            <a:ext uri="{FF2B5EF4-FFF2-40B4-BE49-F238E27FC236}">
              <a16:creationId xmlns:a16="http://schemas.microsoft.com/office/drawing/2014/main" xmlns="" id="{00000000-0008-0000-0700-0000DC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5" name="Text Box 77">
          <a:extLst>
            <a:ext uri="{FF2B5EF4-FFF2-40B4-BE49-F238E27FC236}">
              <a16:creationId xmlns:a16="http://schemas.microsoft.com/office/drawing/2014/main" xmlns="" id="{00000000-0008-0000-0700-0000DD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6" name="Text Box 78">
          <a:extLst>
            <a:ext uri="{FF2B5EF4-FFF2-40B4-BE49-F238E27FC236}">
              <a16:creationId xmlns:a16="http://schemas.microsoft.com/office/drawing/2014/main" xmlns="" id="{00000000-0008-0000-0700-0000DE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7" name="Text Box 79">
          <a:extLst>
            <a:ext uri="{FF2B5EF4-FFF2-40B4-BE49-F238E27FC236}">
              <a16:creationId xmlns:a16="http://schemas.microsoft.com/office/drawing/2014/main" xmlns="" id="{00000000-0008-0000-0700-0000DF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8" name="Text Box 80">
          <a:extLst>
            <a:ext uri="{FF2B5EF4-FFF2-40B4-BE49-F238E27FC236}">
              <a16:creationId xmlns:a16="http://schemas.microsoft.com/office/drawing/2014/main" xmlns="" id="{00000000-0008-0000-0700-0000E0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49" name="Text Box 81">
          <a:extLst>
            <a:ext uri="{FF2B5EF4-FFF2-40B4-BE49-F238E27FC236}">
              <a16:creationId xmlns:a16="http://schemas.microsoft.com/office/drawing/2014/main" xmlns="" id="{00000000-0008-0000-0700-0000E1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0" name="Text Box 82">
          <a:extLst>
            <a:ext uri="{FF2B5EF4-FFF2-40B4-BE49-F238E27FC236}">
              <a16:creationId xmlns:a16="http://schemas.microsoft.com/office/drawing/2014/main" xmlns="" id="{00000000-0008-0000-0700-0000E2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1" name="Text Box 83">
          <a:extLst>
            <a:ext uri="{FF2B5EF4-FFF2-40B4-BE49-F238E27FC236}">
              <a16:creationId xmlns:a16="http://schemas.microsoft.com/office/drawing/2014/main" xmlns="" id="{00000000-0008-0000-0700-0000E3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2" name="Text Box 84">
          <a:extLst>
            <a:ext uri="{FF2B5EF4-FFF2-40B4-BE49-F238E27FC236}">
              <a16:creationId xmlns:a16="http://schemas.microsoft.com/office/drawing/2014/main" xmlns="" id="{00000000-0008-0000-0700-0000E4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3" name="Text Box 85">
          <a:extLst>
            <a:ext uri="{FF2B5EF4-FFF2-40B4-BE49-F238E27FC236}">
              <a16:creationId xmlns:a16="http://schemas.microsoft.com/office/drawing/2014/main" xmlns="" id="{00000000-0008-0000-0700-0000E5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4" name="Text Box 86">
          <a:extLst>
            <a:ext uri="{FF2B5EF4-FFF2-40B4-BE49-F238E27FC236}">
              <a16:creationId xmlns:a16="http://schemas.microsoft.com/office/drawing/2014/main" xmlns="" id="{00000000-0008-0000-0700-0000E6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5" name="Text Box 87">
          <a:extLst>
            <a:ext uri="{FF2B5EF4-FFF2-40B4-BE49-F238E27FC236}">
              <a16:creationId xmlns:a16="http://schemas.microsoft.com/office/drawing/2014/main" xmlns="" id="{00000000-0008-0000-0700-0000E7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6" name="Text Box 88">
          <a:extLst>
            <a:ext uri="{FF2B5EF4-FFF2-40B4-BE49-F238E27FC236}">
              <a16:creationId xmlns:a16="http://schemas.microsoft.com/office/drawing/2014/main" xmlns="" id="{00000000-0008-0000-0700-0000E8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7" name="Text Box 89">
          <a:extLst>
            <a:ext uri="{FF2B5EF4-FFF2-40B4-BE49-F238E27FC236}">
              <a16:creationId xmlns:a16="http://schemas.microsoft.com/office/drawing/2014/main" xmlns="" id="{00000000-0008-0000-0700-0000E9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8" name="Text Box 90">
          <a:extLst>
            <a:ext uri="{FF2B5EF4-FFF2-40B4-BE49-F238E27FC236}">
              <a16:creationId xmlns:a16="http://schemas.microsoft.com/office/drawing/2014/main" xmlns="" id="{00000000-0008-0000-0700-0000EA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59" name="Text Box 91">
          <a:extLst>
            <a:ext uri="{FF2B5EF4-FFF2-40B4-BE49-F238E27FC236}">
              <a16:creationId xmlns:a16="http://schemas.microsoft.com/office/drawing/2014/main" xmlns="" id="{00000000-0008-0000-0700-0000EB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59</xdr:row>
      <xdr:rowOff>0</xdr:rowOff>
    </xdr:from>
    <xdr:ext cx="76200" cy="200025"/>
    <xdr:sp macro="" textlink="">
      <xdr:nvSpPr>
        <xdr:cNvPr id="1260" name="Text Box 92">
          <a:extLst>
            <a:ext uri="{FF2B5EF4-FFF2-40B4-BE49-F238E27FC236}">
              <a16:creationId xmlns:a16="http://schemas.microsoft.com/office/drawing/2014/main" xmlns="" id="{00000000-0008-0000-0700-0000EC040000}"/>
            </a:ext>
          </a:extLst>
        </xdr:cNvPr>
        <xdr:cNvSpPr txBox="1">
          <a:spLocks noChangeArrowheads="1"/>
        </xdr:cNvSpPr>
      </xdr:nvSpPr>
      <xdr:spPr bwMode="auto">
        <a:xfrm>
          <a:off x="8410575" y="2013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1" name="Text Box 95">
          <a:extLst>
            <a:ext uri="{FF2B5EF4-FFF2-40B4-BE49-F238E27FC236}">
              <a16:creationId xmlns:a16="http://schemas.microsoft.com/office/drawing/2014/main" xmlns="" id="{00000000-0008-0000-0700-0000ED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2" name="Text Box 96">
          <a:extLst>
            <a:ext uri="{FF2B5EF4-FFF2-40B4-BE49-F238E27FC236}">
              <a16:creationId xmlns:a16="http://schemas.microsoft.com/office/drawing/2014/main" xmlns="" id="{00000000-0008-0000-0700-0000EE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3" name="Text Box 97">
          <a:extLst>
            <a:ext uri="{FF2B5EF4-FFF2-40B4-BE49-F238E27FC236}">
              <a16:creationId xmlns:a16="http://schemas.microsoft.com/office/drawing/2014/main" xmlns="" id="{00000000-0008-0000-0700-0000EF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4" name="Text Box 98">
          <a:extLst>
            <a:ext uri="{FF2B5EF4-FFF2-40B4-BE49-F238E27FC236}">
              <a16:creationId xmlns:a16="http://schemas.microsoft.com/office/drawing/2014/main" xmlns="" id="{00000000-0008-0000-0700-0000F0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5" name="Text Box 99">
          <a:extLst>
            <a:ext uri="{FF2B5EF4-FFF2-40B4-BE49-F238E27FC236}">
              <a16:creationId xmlns:a16="http://schemas.microsoft.com/office/drawing/2014/main" xmlns="" id="{00000000-0008-0000-0700-0000F1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6" name="Text Box 100">
          <a:extLst>
            <a:ext uri="{FF2B5EF4-FFF2-40B4-BE49-F238E27FC236}">
              <a16:creationId xmlns:a16="http://schemas.microsoft.com/office/drawing/2014/main" xmlns="" id="{00000000-0008-0000-0700-0000F2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7" name="Text Box 101">
          <a:extLst>
            <a:ext uri="{FF2B5EF4-FFF2-40B4-BE49-F238E27FC236}">
              <a16:creationId xmlns:a16="http://schemas.microsoft.com/office/drawing/2014/main" xmlns="" id="{00000000-0008-0000-0700-0000F3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8" name="Text Box 102">
          <a:extLst>
            <a:ext uri="{FF2B5EF4-FFF2-40B4-BE49-F238E27FC236}">
              <a16:creationId xmlns:a16="http://schemas.microsoft.com/office/drawing/2014/main" xmlns="" id="{00000000-0008-0000-0700-0000F4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69" name="Text Box 103">
          <a:extLst>
            <a:ext uri="{FF2B5EF4-FFF2-40B4-BE49-F238E27FC236}">
              <a16:creationId xmlns:a16="http://schemas.microsoft.com/office/drawing/2014/main" xmlns="" id="{00000000-0008-0000-0700-0000F5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0" name="Text Box 104">
          <a:extLst>
            <a:ext uri="{FF2B5EF4-FFF2-40B4-BE49-F238E27FC236}">
              <a16:creationId xmlns:a16="http://schemas.microsoft.com/office/drawing/2014/main" xmlns="" id="{00000000-0008-0000-0700-0000F6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1" name="Text Box 105">
          <a:extLst>
            <a:ext uri="{FF2B5EF4-FFF2-40B4-BE49-F238E27FC236}">
              <a16:creationId xmlns:a16="http://schemas.microsoft.com/office/drawing/2014/main" xmlns="" id="{00000000-0008-0000-0700-0000F7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2" name="Text Box 106">
          <a:extLst>
            <a:ext uri="{FF2B5EF4-FFF2-40B4-BE49-F238E27FC236}">
              <a16:creationId xmlns:a16="http://schemas.microsoft.com/office/drawing/2014/main" xmlns="" id="{00000000-0008-0000-0700-0000F8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3" name="Text Box 107">
          <a:extLst>
            <a:ext uri="{FF2B5EF4-FFF2-40B4-BE49-F238E27FC236}">
              <a16:creationId xmlns:a16="http://schemas.microsoft.com/office/drawing/2014/main" xmlns="" id="{00000000-0008-0000-0700-0000F9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4" name="Text Box 108">
          <a:extLst>
            <a:ext uri="{FF2B5EF4-FFF2-40B4-BE49-F238E27FC236}">
              <a16:creationId xmlns:a16="http://schemas.microsoft.com/office/drawing/2014/main" xmlns="" id="{00000000-0008-0000-0700-0000FA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5" name="Text Box 109">
          <a:extLst>
            <a:ext uri="{FF2B5EF4-FFF2-40B4-BE49-F238E27FC236}">
              <a16:creationId xmlns:a16="http://schemas.microsoft.com/office/drawing/2014/main" xmlns="" id="{00000000-0008-0000-0700-0000FB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6" name="Text Box 110">
          <a:extLst>
            <a:ext uri="{FF2B5EF4-FFF2-40B4-BE49-F238E27FC236}">
              <a16:creationId xmlns:a16="http://schemas.microsoft.com/office/drawing/2014/main" xmlns="" id="{00000000-0008-0000-0700-0000FC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7" name="Text Box 111">
          <a:extLst>
            <a:ext uri="{FF2B5EF4-FFF2-40B4-BE49-F238E27FC236}">
              <a16:creationId xmlns:a16="http://schemas.microsoft.com/office/drawing/2014/main" xmlns="" id="{00000000-0008-0000-0700-0000FD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8" name="Text Box 112">
          <a:extLst>
            <a:ext uri="{FF2B5EF4-FFF2-40B4-BE49-F238E27FC236}">
              <a16:creationId xmlns:a16="http://schemas.microsoft.com/office/drawing/2014/main" xmlns="" id="{00000000-0008-0000-0700-0000FE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79" name="Text Box 113">
          <a:extLst>
            <a:ext uri="{FF2B5EF4-FFF2-40B4-BE49-F238E27FC236}">
              <a16:creationId xmlns:a16="http://schemas.microsoft.com/office/drawing/2014/main" xmlns="" id="{00000000-0008-0000-0700-0000FF04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0" name="Text Box 114">
          <a:extLst>
            <a:ext uri="{FF2B5EF4-FFF2-40B4-BE49-F238E27FC236}">
              <a16:creationId xmlns:a16="http://schemas.microsoft.com/office/drawing/2014/main" xmlns="" id="{00000000-0008-0000-0700-000000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1" name="Text Box 115">
          <a:extLst>
            <a:ext uri="{FF2B5EF4-FFF2-40B4-BE49-F238E27FC236}">
              <a16:creationId xmlns:a16="http://schemas.microsoft.com/office/drawing/2014/main" xmlns="" id="{00000000-0008-0000-0700-000001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2" name="Text Box 116">
          <a:extLst>
            <a:ext uri="{FF2B5EF4-FFF2-40B4-BE49-F238E27FC236}">
              <a16:creationId xmlns:a16="http://schemas.microsoft.com/office/drawing/2014/main" xmlns="" id="{00000000-0008-0000-0700-000002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3" name="Text Box 117">
          <a:extLst>
            <a:ext uri="{FF2B5EF4-FFF2-40B4-BE49-F238E27FC236}">
              <a16:creationId xmlns:a16="http://schemas.microsoft.com/office/drawing/2014/main" xmlns="" id="{00000000-0008-0000-0700-000003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4" name="Text Box 123">
          <a:extLst>
            <a:ext uri="{FF2B5EF4-FFF2-40B4-BE49-F238E27FC236}">
              <a16:creationId xmlns:a16="http://schemas.microsoft.com/office/drawing/2014/main" xmlns="" id="{00000000-0008-0000-0700-000004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5" name="Text Box 124">
          <a:extLst>
            <a:ext uri="{FF2B5EF4-FFF2-40B4-BE49-F238E27FC236}">
              <a16:creationId xmlns:a16="http://schemas.microsoft.com/office/drawing/2014/main" xmlns="" id="{00000000-0008-0000-0700-000005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6" name="Text Box 125">
          <a:extLst>
            <a:ext uri="{FF2B5EF4-FFF2-40B4-BE49-F238E27FC236}">
              <a16:creationId xmlns:a16="http://schemas.microsoft.com/office/drawing/2014/main" xmlns="" id="{00000000-0008-0000-0700-000006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7" name="Text Box 126">
          <a:extLst>
            <a:ext uri="{FF2B5EF4-FFF2-40B4-BE49-F238E27FC236}">
              <a16:creationId xmlns:a16="http://schemas.microsoft.com/office/drawing/2014/main" xmlns="" id="{00000000-0008-0000-0700-000007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8" name="Text Box 127">
          <a:extLst>
            <a:ext uri="{FF2B5EF4-FFF2-40B4-BE49-F238E27FC236}">
              <a16:creationId xmlns:a16="http://schemas.microsoft.com/office/drawing/2014/main" xmlns="" id="{00000000-0008-0000-0700-000008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89" name="Text Box 128">
          <a:extLst>
            <a:ext uri="{FF2B5EF4-FFF2-40B4-BE49-F238E27FC236}">
              <a16:creationId xmlns:a16="http://schemas.microsoft.com/office/drawing/2014/main" xmlns="" id="{00000000-0008-0000-0700-000009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90" name="Text Box 129">
          <a:extLst>
            <a:ext uri="{FF2B5EF4-FFF2-40B4-BE49-F238E27FC236}">
              <a16:creationId xmlns:a16="http://schemas.microsoft.com/office/drawing/2014/main" xmlns="" id="{00000000-0008-0000-0700-00000A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0</xdr:rowOff>
    </xdr:from>
    <xdr:to>
      <xdr:col>8</xdr:col>
      <xdr:colOff>2247900</xdr:colOff>
      <xdr:row>62</xdr:row>
      <xdr:rowOff>19050</xdr:rowOff>
    </xdr:to>
    <xdr:sp macro="" textlink="">
      <xdr:nvSpPr>
        <xdr:cNvPr id="1291" name="Text Box 130">
          <a:extLst>
            <a:ext uri="{FF2B5EF4-FFF2-40B4-BE49-F238E27FC236}">
              <a16:creationId xmlns:a16="http://schemas.microsoft.com/office/drawing/2014/main" xmlns="" id="{00000000-0008-0000-0700-00000B05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333375</xdr:rowOff>
    </xdr:from>
    <xdr:to>
      <xdr:col>8</xdr:col>
      <xdr:colOff>2247900</xdr:colOff>
      <xdr:row>62</xdr:row>
      <xdr:rowOff>209550</xdr:rowOff>
    </xdr:to>
    <xdr:sp macro="" textlink="">
      <xdr:nvSpPr>
        <xdr:cNvPr id="1292" name="Text Box 119">
          <a:extLst>
            <a:ext uri="{FF2B5EF4-FFF2-40B4-BE49-F238E27FC236}">
              <a16:creationId xmlns:a16="http://schemas.microsoft.com/office/drawing/2014/main" xmlns="" id="{00000000-0008-0000-0700-00000C05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61</xdr:row>
      <xdr:rowOff>333375</xdr:rowOff>
    </xdr:from>
    <xdr:to>
      <xdr:col>8</xdr:col>
      <xdr:colOff>2247900</xdr:colOff>
      <xdr:row>62</xdr:row>
      <xdr:rowOff>209550</xdr:rowOff>
    </xdr:to>
    <xdr:sp macro="" textlink="">
      <xdr:nvSpPr>
        <xdr:cNvPr id="1293" name="Text Box 120">
          <a:extLst>
            <a:ext uri="{FF2B5EF4-FFF2-40B4-BE49-F238E27FC236}">
              <a16:creationId xmlns:a16="http://schemas.microsoft.com/office/drawing/2014/main" xmlns="" id="{00000000-0008-0000-0700-00000D050000}"/>
            </a:ext>
          </a:extLst>
        </xdr:cNvPr>
        <xdr:cNvSpPr txBox="1">
          <a:spLocks noChangeArrowheads="1"/>
        </xdr:cNvSpPr>
      </xdr:nvSpPr>
      <xdr:spPr bwMode="auto">
        <a:xfrm>
          <a:off x="8410575" y="217551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294" name="Text Box 26">
          <a:extLst>
            <a:ext uri="{FF2B5EF4-FFF2-40B4-BE49-F238E27FC236}">
              <a16:creationId xmlns:a16="http://schemas.microsoft.com/office/drawing/2014/main" xmlns="" id="{00000000-0008-0000-0700-00000E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295" name="Text Box 27">
          <a:extLst>
            <a:ext uri="{FF2B5EF4-FFF2-40B4-BE49-F238E27FC236}">
              <a16:creationId xmlns:a16="http://schemas.microsoft.com/office/drawing/2014/main" xmlns="" id="{00000000-0008-0000-0700-00000F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296" name="Text Box 28">
          <a:extLst>
            <a:ext uri="{FF2B5EF4-FFF2-40B4-BE49-F238E27FC236}">
              <a16:creationId xmlns:a16="http://schemas.microsoft.com/office/drawing/2014/main" xmlns="" id="{00000000-0008-0000-0700-000010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297" name="Text Box 29">
          <a:extLst>
            <a:ext uri="{FF2B5EF4-FFF2-40B4-BE49-F238E27FC236}">
              <a16:creationId xmlns:a16="http://schemas.microsoft.com/office/drawing/2014/main" xmlns="" id="{00000000-0008-0000-0700-000011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298" name="Text Box 30">
          <a:extLst>
            <a:ext uri="{FF2B5EF4-FFF2-40B4-BE49-F238E27FC236}">
              <a16:creationId xmlns:a16="http://schemas.microsoft.com/office/drawing/2014/main" xmlns="" id="{00000000-0008-0000-0700-000012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299" name="Text Box 31">
          <a:extLst>
            <a:ext uri="{FF2B5EF4-FFF2-40B4-BE49-F238E27FC236}">
              <a16:creationId xmlns:a16="http://schemas.microsoft.com/office/drawing/2014/main" xmlns="" id="{00000000-0008-0000-0700-000013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xmlns="" id="{00000000-0008-0000-0700-000014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1" name="Text Box 33">
          <a:extLst>
            <a:ext uri="{FF2B5EF4-FFF2-40B4-BE49-F238E27FC236}">
              <a16:creationId xmlns:a16="http://schemas.microsoft.com/office/drawing/2014/main" xmlns="" id="{00000000-0008-0000-0700-000015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2" name="Text Box 34">
          <a:extLst>
            <a:ext uri="{FF2B5EF4-FFF2-40B4-BE49-F238E27FC236}">
              <a16:creationId xmlns:a16="http://schemas.microsoft.com/office/drawing/2014/main" xmlns="" id="{00000000-0008-0000-0700-000016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3" name="Text Box 35">
          <a:extLst>
            <a:ext uri="{FF2B5EF4-FFF2-40B4-BE49-F238E27FC236}">
              <a16:creationId xmlns:a16="http://schemas.microsoft.com/office/drawing/2014/main" xmlns="" id="{00000000-0008-0000-0700-000017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4" name="Text Box 36">
          <a:extLst>
            <a:ext uri="{FF2B5EF4-FFF2-40B4-BE49-F238E27FC236}">
              <a16:creationId xmlns:a16="http://schemas.microsoft.com/office/drawing/2014/main" xmlns="" id="{00000000-0008-0000-0700-000018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5" name="Text Box 37">
          <a:extLst>
            <a:ext uri="{FF2B5EF4-FFF2-40B4-BE49-F238E27FC236}">
              <a16:creationId xmlns:a16="http://schemas.microsoft.com/office/drawing/2014/main" xmlns="" id="{00000000-0008-0000-0700-000019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6" name="Text Box 38">
          <a:extLst>
            <a:ext uri="{FF2B5EF4-FFF2-40B4-BE49-F238E27FC236}">
              <a16:creationId xmlns:a16="http://schemas.microsoft.com/office/drawing/2014/main" xmlns="" id="{00000000-0008-0000-0700-00001A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xmlns="" id="{00000000-0008-0000-0700-00001B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8" name="Text Box 40">
          <a:extLst>
            <a:ext uri="{FF2B5EF4-FFF2-40B4-BE49-F238E27FC236}">
              <a16:creationId xmlns:a16="http://schemas.microsoft.com/office/drawing/2014/main" xmlns="" id="{00000000-0008-0000-0700-00001C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09" name="Text Box 41">
          <a:extLst>
            <a:ext uri="{FF2B5EF4-FFF2-40B4-BE49-F238E27FC236}">
              <a16:creationId xmlns:a16="http://schemas.microsoft.com/office/drawing/2014/main" xmlns="" id="{00000000-0008-0000-0700-00001D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0" name="Text Box 42">
          <a:extLst>
            <a:ext uri="{FF2B5EF4-FFF2-40B4-BE49-F238E27FC236}">
              <a16:creationId xmlns:a16="http://schemas.microsoft.com/office/drawing/2014/main" xmlns="" id="{00000000-0008-0000-0700-00001E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1" name="Text Box 43">
          <a:extLst>
            <a:ext uri="{FF2B5EF4-FFF2-40B4-BE49-F238E27FC236}">
              <a16:creationId xmlns:a16="http://schemas.microsoft.com/office/drawing/2014/main" xmlns="" id="{00000000-0008-0000-0700-00001F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2" name="Text Box 44">
          <a:extLst>
            <a:ext uri="{FF2B5EF4-FFF2-40B4-BE49-F238E27FC236}">
              <a16:creationId xmlns:a16="http://schemas.microsoft.com/office/drawing/2014/main" xmlns="" id="{00000000-0008-0000-0700-000020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3" name="Text Box 45">
          <a:extLst>
            <a:ext uri="{FF2B5EF4-FFF2-40B4-BE49-F238E27FC236}">
              <a16:creationId xmlns:a16="http://schemas.microsoft.com/office/drawing/2014/main" xmlns="" id="{00000000-0008-0000-0700-000021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4" name="Text Box 46">
          <a:extLst>
            <a:ext uri="{FF2B5EF4-FFF2-40B4-BE49-F238E27FC236}">
              <a16:creationId xmlns:a16="http://schemas.microsoft.com/office/drawing/2014/main" xmlns="" id="{00000000-0008-0000-0700-000022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5" name="Text Box 47">
          <a:extLst>
            <a:ext uri="{FF2B5EF4-FFF2-40B4-BE49-F238E27FC236}">
              <a16:creationId xmlns:a16="http://schemas.microsoft.com/office/drawing/2014/main" xmlns="" id="{00000000-0008-0000-0700-000023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6" name="Text Box 49">
          <a:extLst>
            <a:ext uri="{FF2B5EF4-FFF2-40B4-BE49-F238E27FC236}">
              <a16:creationId xmlns:a16="http://schemas.microsoft.com/office/drawing/2014/main" xmlns="" id="{00000000-0008-0000-0700-000024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7" name="Text Box 50">
          <a:extLst>
            <a:ext uri="{FF2B5EF4-FFF2-40B4-BE49-F238E27FC236}">
              <a16:creationId xmlns:a16="http://schemas.microsoft.com/office/drawing/2014/main" xmlns="" id="{00000000-0008-0000-0700-000025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8" name="Text Box 51">
          <a:extLst>
            <a:ext uri="{FF2B5EF4-FFF2-40B4-BE49-F238E27FC236}">
              <a16:creationId xmlns:a16="http://schemas.microsoft.com/office/drawing/2014/main" xmlns="" id="{00000000-0008-0000-0700-000026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19" name="Text Box 52">
          <a:extLst>
            <a:ext uri="{FF2B5EF4-FFF2-40B4-BE49-F238E27FC236}">
              <a16:creationId xmlns:a16="http://schemas.microsoft.com/office/drawing/2014/main" xmlns="" id="{00000000-0008-0000-0700-000027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0" name="Text Box 53">
          <a:extLst>
            <a:ext uri="{FF2B5EF4-FFF2-40B4-BE49-F238E27FC236}">
              <a16:creationId xmlns:a16="http://schemas.microsoft.com/office/drawing/2014/main" xmlns="" id="{00000000-0008-0000-0700-000028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1" name="Text Box 54">
          <a:extLst>
            <a:ext uri="{FF2B5EF4-FFF2-40B4-BE49-F238E27FC236}">
              <a16:creationId xmlns:a16="http://schemas.microsoft.com/office/drawing/2014/main" xmlns="" id="{00000000-0008-0000-0700-000029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2" name="Text Box 55">
          <a:extLst>
            <a:ext uri="{FF2B5EF4-FFF2-40B4-BE49-F238E27FC236}">
              <a16:creationId xmlns:a16="http://schemas.microsoft.com/office/drawing/2014/main" xmlns="" id="{00000000-0008-0000-0700-00002A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3" name="Text Box 56">
          <a:extLst>
            <a:ext uri="{FF2B5EF4-FFF2-40B4-BE49-F238E27FC236}">
              <a16:creationId xmlns:a16="http://schemas.microsoft.com/office/drawing/2014/main" xmlns="" id="{00000000-0008-0000-0700-00002B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4" name="Text Box 57">
          <a:extLst>
            <a:ext uri="{FF2B5EF4-FFF2-40B4-BE49-F238E27FC236}">
              <a16:creationId xmlns:a16="http://schemas.microsoft.com/office/drawing/2014/main" xmlns="" id="{00000000-0008-0000-0700-00002C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5" name="Text Box 58">
          <a:extLst>
            <a:ext uri="{FF2B5EF4-FFF2-40B4-BE49-F238E27FC236}">
              <a16:creationId xmlns:a16="http://schemas.microsoft.com/office/drawing/2014/main" xmlns="" id="{00000000-0008-0000-0700-00002D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6" name="Text Box 59">
          <a:extLst>
            <a:ext uri="{FF2B5EF4-FFF2-40B4-BE49-F238E27FC236}">
              <a16:creationId xmlns:a16="http://schemas.microsoft.com/office/drawing/2014/main" xmlns="" id="{00000000-0008-0000-0700-00002E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7" name="Text Box 60">
          <a:extLst>
            <a:ext uri="{FF2B5EF4-FFF2-40B4-BE49-F238E27FC236}">
              <a16:creationId xmlns:a16="http://schemas.microsoft.com/office/drawing/2014/main" xmlns="" id="{00000000-0008-0000-0700-00002F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8" name="Text Box 61">
          <a:extLst>
            <a:ext uri="{FF2B5EF4-FFF2-40B4-BE49-F238E27FC236}">
              <a16:creationId xmlns:a16="http://schemas.microsoft.com/office/drawing/2014/main" xmlns="" id="{00000000-0008-0000-0700-000030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29" name="Text Box 62">
          <a:extLst>
            <a:ext uri="{FF2B5EF4-FFF2-40B4-BE49-F238E27FC236}">
              <a16:creationId xmlns:a16="http://schemas.microsoft.com/office/drawing/2014/main" xmlns="" id="{00000000-0008-0000-0700-000031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0" name="Text Box 63">
          <a:extLst>
            <a:ext uri="{FF2B5EF4-FFF2-40B4-BE49-F238E27FC236}">
              <a16:creationId xmlns:a16="http://schemas.microsoft.com/office/drawing/2014/main" xmlns="" id="{00000000-0008-0000-0700-000032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1" name="Text Box 64">
          <a:extLst>
            <a:ext uri="{FF2B5EF4-FFF2-40B4-BE49-F238E27FC236}">
              <a16:creationId xmlns:a16="http://schemas.microsoft.com/office/drawing/2014/main" xmlns="" id="{00000000-0008-0000-0700-000033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2" name="Text Box 65">
          <a:extLst>
            <a:ext uri="{FF2B5EF4-FFF2-40B4-BE49-F238E27FC236}">
              <a16:creationId xmlns:a16="http://schemas.microsoft.com/office/drawing/2014/main" xmlns="" id="{00000000-0008-0000-0700-000034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3" name="Text Box 66">
          <a:extLst>
            <a:ext uri="{FF2B5EF4-FFF2-40B4-BE49-F238E27FC236}">
              <a16:creationId xmlns:a16="http://schemas.microsoft.com/office/drawing/2014/main" xmlns="" id="{00000000-0008-0000-0700-000035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4" name="Text Box 67">
          <a:extLst>
            <a:ext uri="{FF2B5EF4-FFF2-40B4-BE49-F238E27FC236}">
              <a16:creationId xmlns:a16="http://schemas.microsoft.com/office/drawing/2014/main" xmlns="" id="{00000000-0008-0000-0700-000036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5" name="Text Box 68">
          <a:extLst>
            <a:ext uri="{FF2B5EF4-FFF2-40B4-BE49-F238E27FC236}">
              <a16:creationId xmlns:a16="http://schemas.microsoft.com/office/drawing/2014/main" xmlns="" id="{00000000-0008-0000-0700-000037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6" name="Text Box 69">
          <a:extLst>
            <a:ext uri="{FF2B5EF4-FFF2-40B4-BE49-F238E27FC236}">
              <a16:creationId xmlns:a16="http://schemas.microsoft.com/office/drawing/2014/main" xmlns="" id="{00000000-0008-0000-0700-000038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7" name="Text Box 70">
          <a:extLst>
            <a:ext uri="{FF2B5EF4-FFF2-40B4-BE49-F238E27FC236}">
              <a16:creationId xmlns:a16="http://schemas.microsoft.com/office/drawing/2014/main" xmlns="" id="{00000000-0008-0000-0700-000039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8" name="Text Box 71">
          <a:extLst>
            <a:ext uri="{FF2B5EF4-FFF2-40B4-BE49-F238E27FC236}">
              <a16:creationId xmlns:a16="http://schemas.microsoft.com/office/drawing/2014/main" xmlns="" id="{00000000-0008-0000-0700-00003A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39" name="Text Box 72">
          <a:extLst>
            <a:ext uri="{FF2B5EF4-FFF2-40B4-BE49-F238E27FC236}">
              <a16:creationId xmlns:a16="http://schemas.microsoft.com/office/drawing/2014/main" xmlns="" id="{00000000-0008-0000-0700-00003B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0" name="Text Box 73">
          <a:extLst>
            <a:ext uri="{FF2B5EF4-FFF2-40B4-BE49-F238E27FC236}">
              <a16:creationId xmlns:a16="http://schemas.microsoft.com/office/drawing/2014/main" xmlns="" id="{00000000-0008-0000-0700-00003C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1" name="Text Box 74">
          <a:extLst>
            <a:ext uri="{FF2B5EF4-FFF2-40B4-BE49-F238E27FC236}">
              <a16:creationId xmlns:a16="http://schemas.microsoft.com/office/drawing/2014/main" xmlns="" id="{00000000-0008-0000-0700-00003D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2" name="Text Box 75">
          <a:extLst>
            <a:ext uri="{FF2B5EF4-FFF2-40B4-BE49-F238E27FC236}">
              <a16:creationId xmlns:a16="http://schemas.microsoft.com/office/drawing/2014/main" xmlns="" id="{00000000-0008-0000-0700-00003E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3" name="Text Box 76">
          <a:extLst>
            <a:ext uri="{FF2B5EF4-FFF2-40B4-BE49-F238E27FC236}">
              <a16:creationId xmlns:a16="http://schemas.microsoft.com/office/drawing/2014/main" xmlns="" id="{00000000-0008-0000-0700-00003F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4" name="Text Box 77">
          <a:extLst>
            <a:ext uri="{FF2B5EF4-FFF2-40B4-BE49-F238E27FC236}">
              <a16:creationId xmlns:a16="http://schemas.microsoft.com/office/drawing/2014/main" xmlns="" id="{00000000-0008-0000-0700-000040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5" name="Text Box 78">
          <a:extLst>
            <a:ext uri="{FF2B5EF4-FFF2-40B4-BE49-F238E27FC236}">
              <a16:creationId xmlns:a16="http://schemas.microsoft.com/office/drawing/2014/main" xmlns="" id="{00000000-0008-0000-0700-000041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6" name="Text Box 79">
          <a:extLst>
            <a:ext uri="{FF2B5EF4-FFF2-40B4-BE49-F238E27FC236}">
              <a16:creationId xmlns:a16="http://schemas.microsoft.com/office/drawing/2014/main" xmlns="" id="{00000000-0008-0000-0700-000042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7" name="Text Box 80">
          <a:extLst>
            <a:ext uri="{FF2B5EF4-FFF2-40B4-BE49-F238E27FC236}">
              <a16:creationId xmlns:a16="http://schemas.microsoft.com/office/drawing/2014/main" xmlns="" id="{00000000-0008-0000-0700-000043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8" name="Text Box 81">
          <a:extLst>
            <a:ext uri="{FF2B5EF4-FFF2-40B4-BE49-F238E27FC236}">
              <a16:creationId xmlns:a16="http://schemas.microsoft.com/office/drawing/2014/main" xmlns="" id="{00000000-0008-0000-0700-000044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49" name="Text Box 82">
          <a:extLst>
            <a:ext uri="{FF2B5EF4-FFF2-40B4-BE49-F238E27FC236}">
              <a16:creationId xmlns:a16="http://schemas.microsoft.com/office/drawing/2014/main" xmlns="" id="{00000000-0008-0000-0700-000045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0" name="Text Box 83">
          <a:extLst>
            <a:ext uri="{FF2B5EF4-FFF2-40B4-BE49-F238E27FC236}">
              <a16:creationId xmlns:a16="http://schemas.microsoft.com/office/drawing/2014/main" xmlns="" id="{00000000-0008-0000-0700-000046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1" name="Text Box 84">
          <a:extLst>
            <a:ext uri="{FF2B5EF4-FFF2-40B4-BE49-F238E27FC236}">
              <a16:creationId xmlns:a16="http://schemas.microsoft.com/office/drawing/2014/main" xmlns="" id="{00000000-0008-0000-0700-000047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2" name="Text Box 85">
          <a:extLst>
            <a:ext uri="{FF2B5EF4-FFF2-40B4-BE49-F238E27FC236}">
              <a16:creationId xmlns:a16="http://schemas.microsoft.com/office/drawing/2014/main" xmlns="" id="{00000000-0008-0000-0700-000048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3" name="Text Box 86">
          <a:extLst>
            <a:ext uri="{FF2B5EF4-FFF2-40B4-BE49-F238E27FC236}">
              <a16:creationId xmlns:a16="http://schemas.microsoft.com/office/drawing/2014/main" xmlns="" id="{00000000-0008-0000-0700-000049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4" name="Text Box 87">
          <a:extLst>
            <a:ext uri="{FF2B5EF4-FFF2-40B4-BE49-F238E27FC236}">
              <a16:creationId xmlns:a16="http://schemas.microsoft.com/office/drawing/2014/main" xmlns="" id="{00000000-0008-0000-0700-00004A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5" name="Text Box 88">
          <a:extLst>
            <a:ext uri="{FF2B5EF4-FFF2-40B4-BE49-F238E27FC236}">
              <a16:creationId xmlns:a16="http://schemas.microsoft.com/office/drawing/2014/main" xmlns="" id="{00000000-0008-0000-0700-00004B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6" name="Text Box 89">
          <a:extLst>
            <a:ext uri="{FF2B5EF4-FFF2-40B4-BE49-F238E27FC236}">
              <a16:creationId xmlns:a16="http://schemas.microsoft.com/office/drawing/2014/main" xmlns="" id="{00000000-0008-0000-0700-00004C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7" name="Text Box 90">
          <a:extLst>
            <a:ext uri="{FF2B5EF4-FFF2-40B4-BE49-F238E27FC236}">
              <a16:creationId xmlns:a16="http://schemas.microsoft.com/office/drawing/2014/main" xmlns="" id="{00000000-0008-0000-0700-00004D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8" name="Text Box 91">
          <a:extLst>
            <a:ext uri="{FF2B5EF4-FFF2-40B4-BE49-F238E27FC236}">
              <a16:creationId xmlns:a16="http://schemas.microsoft.com/office/drawing/2014/main" xmlns="" id="{00000000-0008-0000-0700-00004E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59" name="Text Box 92">
          <a:extLst>
            <a:ext uri="{FF2B5EF4-FFF2-40B4-BE49-F238E27FC236}">
              <a16:creationId xmlns:a16="http://schemas.microsoft.com/office/drawing/2014/main" xmlns="" id="{00000000-0008-0000-0700-00004F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xmlns="" id="{00000000-0008-0000-0700-000050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xmlns="" id="{00000000-0008-0000-0700-000051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2" name="Text Box 5">
          <a:extLst>
            <a:ext uri="{FF2B5EF4-FFF2-40B4-BE49-F238E27FC236}">
              <a16:creationId xmlns:a16="http://schemas.microsoft.com/office/drawing/2014/main" xmlns="" id="{00000000-0008-0000-0700-000052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3" name="Text Box 6">
          <a:extLst>
            <a:ext uri="{FF2B5EF4-FFF2-40B4-BE49-F238E27FC236}">
              <a16:creationId xmlns:a16="http://schemas.microsoft.com/office/drawing/2014/main" xmlns="" id="{00000000-0008-0000-0700-000053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4" name="Text Box 7">
          <a:extLst>
            <a:ext uri="{FF2B5EF4-FFF2-40B4-BE49-F238E27FC236}">
              <a16:creationId xmlns:a16="http://schemas.microsoft.com/office/drawing/2014/main" xmlns="" id="{00000000-0008-0000-0700-000054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xmlns="" id="{00000000-0008-0000-0700-000055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xmlns="" id="{00000000-0008-0000-0700-000056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7" name="Text Box 10">
          <a:extLst>
            <a:ext uri="{FF2B5EF4-FFF2-40B4-BE49-F238E27FC236}">
              <a16:creationId xmlns:a16="http://schemas.microsoft.com/office/drawing/2014/main" xmlns="" id="{00000000-0008-0000-0700-000057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8" name="Text Box 11">
          <a:extLst>
            <a:ext uri="{FF2B5EF4-FFF2-40B4-BE49-F238E27FC236}">
              <a16:creationId xmlns:a16="http://schemas.microsoft.com/office/drawing/2014/main" xmlns="" id="{00000000-0008-0000-0700-000058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69" name="Text Box 12">
          <a:extLst>
            <a:ext uri="{FF2B5EF4-FFF2-40B4-BE49-F238E27FC236}">
              <a16:creationId xmlns:a16="http://schemas.microsoft.com/office/drawing/2014/main" xmlns="" id="{00000000-0008-0000-0700-000059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0" name="Text Box 13">
          <a:extLst>
            <a:ext uri="{FF2B5EF4-FFF2-40B4-BE49-F238E27FC236}">
              <a16:creationId xmlns:a16="http://schemas.microsoft.com/office/drawing/2014/main" xmlns="" id="{00000000-0008-0000-0700-00005A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1" name="Text Box 14">
          <a:extLst>
            <a:ext uri="{FF2B5EF4-FFF2-40B4-BE49-F238E27FC236}">
              <a16:creationId xmlns:a16="http://schemas.microsoft.com/office/drawing/2014/main" xmlns="" id="{00000000-0008-0000-0700-00005B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xmlns="" id="{00000000-0008-0000-0700-00005C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3" name="Text Box 16">
          <a:extLst>
            <a:ext uri="{FF2B5EF4-FFF2-40B4-BE49-F238E27FC236}">
              <a16:creationId xmlns:a16="http://schemas.microsoft.com/office/drawing/2014/main" xmlns="" id="{00000000-0008-0000-0700-00005D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4" name="Text Box 17">
          <a:extLst>
            <a:ext uri="{FF2B5EF4-FFF2-40B4-BE49-F238E27FC236}">
              <a16:creationId xmlns:a16="http://schemas.microsoft.com/office/drawing/2014/main" xmlns="" id="{00000000-0008-0000-0700-00005E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5" name="Text Box 18">
          <a:extLst>
            <a:ext uri="{FF2B5EF4-FFF2-40B4-BE49-F238E27FC236}">
              <a16:creationId xmlns:a16="http://schemas.microsoft.com/office/drawing/2014/main" xmlns="" id="{00000000-0008-0000-0700-00005F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6" name="Text Box 19">
          <a:extLst>
            <a:ext uri="{FF2B5EF4-FFF2-40B4-BE49-F238E27FC236}">
              <a16:creationId xmlns:a16="http://schemas.microsoft.com/office/drawing/2014/main" xmlns="" id="{00000000-0008-0000-0700-000060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7" name="Text Box 20">
          <a:extLst>
            <a:ext uri="{FF2B5EF4-FFF2-40B4-BE49-F238E27FC236}">
              <a16:creationId xmlns:a16="http://schemas.microsoft.com/office/drawing/2014/main" xmlns="" id="{00000000-0008-0000-0700-000061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8" name="Text Box 21">
          <a:extLst>
            <a:ext uri="{FF2B5EF4-FFF2-40B4-BE49-F238E27FC236}">
              <a16:creationId xmlns:a16="http://schemas.microsoft.com/office/drawing/2014/main" xmlns="" id="{00000000-0008-0000-0700-000062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79" name="Text Box 22">
          <a:extLst>
            <a:ext uri="{FF2B5EF4-FFF2-40B4-BE49-F238E27FC236}">
              <a16:creationId xmlns:a16="http://schemas.microsoft.com/office/drawing/2014/main" xmlns="" id="{00000000-0008-0000-0700-000063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80" name="Text Box 23">
          <a:extLst>
            <a:ext uri="{FF2B5EF4-FFF2-40B4-BE49-F238E27FC236}">
              <a16:creationId xmlns:a16="http://schemas.microsoft.com/office/drawing/2014/main" xmlns="" id="{00000000-0008-0000-0700-000064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81" name="Text Box 24">
          <a:extLst>
            <a:ext uri="{FF2B5EF4-FFF2-40B4-BE49-F238E27FC236}">
              <a16:creationId xmlns:a16="http://schemas.microsoft.com/office/drawing/2014/main" xmlns="" id="{00000000-0008-0000-0700-000065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82" name="Text Box 25">
          <a:extLst>
            <a:ext uri="{FF2B5EF4-FFF2-40B4-BE49-F238E27FC236}">
              <a16:creationId xmlns:a16="http://schemas.microsoft.com/office/drawing/2014/main" xmlns="" id="{00000000-0008-0000-0700-000066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83" name="Text Box 48">
          <a:extLst>
            <a:ext uri="{FF2B5EF4-FFF2-40B4-BE49-F238E27FC236}">
              <a16:creationId xmlns:a16="http://schemas.microsoft.com/office/drawing/2014/main" xmlns="" id="{00000000-0008-0000-0700-000067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84" name="Text Box 93">
          <a:extLst>
            <a:ext uri="{FF2B5EF4-FFF2-40B4-BE49-F238E27FC236}">
              <a16:creationId xmlns:a16="http://schemas.microsoft.com/office/drawing/2014/main" xmlns="" id="{00000000-0008-0000-0700-000068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55</xdr:row>
      <xdr:rowOff>0</xdr:rowOff>
    </xdr:from>
    <xdr:to>
      <xdr:col>8</xdr:col>
      <xdr:colOff>2165350</xdr:colOff>
      <xdr:row>55</xdr:row>
      <xdr:rowOff>161925</xdr:rowOff>
    </xdr:to>
    <xdr:sp macro="" textlink="">
      <xdr:nvSpPr>
        <xdr:cNvPr id="1385" name="Text Box 94">
          <a:extLst>
            <a:ext uri="{FF2B5EF4-FFF2-40B4-BE49-F238E27FC236}">
              <a16:creationId xmlns:a16="http://schemas.microsoft.com/office/drawing/2014/main" xmlns="" id="{00000000-0008-0000-0700-000069050000}"/>
            </a:ext>
          </a:extLst>
        </xdr:cNvPr>
        <xdr:cNvSpPr txBox="1">
          <a:spLocks noChangeArrowheads="1"/>
        </xdr:cNvSpPr>
      </xdr:nvSpPr>
      <xdr:spPr bwMode="auto">
        <a:xfrm>
          <a:off x="8410575" y="18678525"/>
          <a:ext cx="12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xmlns="" id="{00000000-0008-0000-0700-00006A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xmlns="" id="{00000000-0008-0000-0700-00006B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xmlns="" id="{00000000-0008-0000-0700-00006C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89" name="Text Box 6">
          <a:extLst>
            <a:ext uri="{FF2B5EF4-FFF2-40B4-BE49-F238E27FC236}">
              <a16:creationId xmlns:a16="http://schemas.microsoft.com/office/drawing/2014/main" xmlns="" id="{00000000-0008-0000-0700-00006D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xmlns="" id="{00000000-0008-0000-0700-00006E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xmlns="" id="{00000000-0008-0000-0700-00006F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xmlns="" id="{00000000-0008-0000-0700-000070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xmlns="" id="{00000000-0008-0000-0700-000071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4" name="Text Box 11">
          <a:extLst>
            <a:ext uri="{FF2B5EF4-FFF2-40B4-BE49-F238E27FC236}">
              <a16:creationId xmlns:a16="http://schemas.microsoft.com/office/drawing/2014/main" xmlns="" id="{00000000-0008-0000-0700-000072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5" name="Text Box 12">
          <a:extLst>
            <a:ext uri="{FF2B5EF4-FFF2-40B4-BE49-F238E27FC236}">
              <a16:creationId xmlns:a16="http://schemas.microsoft.com/office/drawing/2014/main" xmlns="" id="{00000000-0008-0000-0700-000073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6" name="Text Box 13">
          <a:extLst>
            <a:ext uri="{FF2B5EF4-FFF2-40B4-BE49-F238E27FC236}">
              <a16:creationId xmlns:a16="http://schemas.microsoft.com/office/drawing/2014/main" xmlns="" id="{00000000-0008-0000-0700-000074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7" name="Text Box 14">
          <a:extLst>
            <a:ext uri="{FF2B5EF4-FFF2-40B4-BE49-F238E27FC236}">
              <a16:creationId xmlns:a16="http://schemas.microsoft.com/office/drawing/2014/main" xmlns="" id="{00000000-0008-0000-0700-000075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xmlns="" id="{00000000-0008-0000-0700-000076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xmlns="" id="{00000000-0008-0000-0700-000077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0" name="Text Box 17">
          <a:extLst>
            <a:ext uri="{FF2B5EF4-FFF2-40B4-BE49-F238E27FC236}">
              <a16:creationId xmlns:a16="http://schemas.microsoft.com/office/drawing/2014/main" xmlns="" id="{00000000-0008-0000-0700-000078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xmlns="" id="{00000000-0008-0000-0700-000079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2" name="Text Box 19">
          <a:extLst>
            <a:ext uri="{FF2B5EF4-FFF2-40B4-BE49-F238E27FC236}">
              <a16:creationId xmlns:a16="http://schemas.microsoft.com/office/drawing/2014/main" xmlns="" id="{00000000-0008-0000-0700-00007A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3" name="Text Box 20">
          <a:extLst>
            <a:ext uri="{FF2B5EF4-FFF2-40B4-BE49-F238E27FC236}">
              <a16:creationId xmlns:a16="http://schemas.microsoft.com/office/drawing/2014/main" xmlns="" id="{00000000-0008-0000-0700-00007B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4" name="Text Box 21">
          <a:extLst>
            <a:ext uri="{FF2B5EF4-FFF2-40B4-BE49-F238E27FC236}">
              <a16:creationId xmlns:a16="http://schemas.microsoft.com/office/drawing/2014/main" xmlns="" id="{00000000-0008-0000-0700-00007C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5" name="Text Box 22">
          <a:extLst>
            <a:ext uri="{FF2B5EF4-FFF2-40B4-BE49-F238E27FC236}">
              <a16:creationId xmlns:a16="http://schemas.microsoft.com/office/drawing/2014/main" xmlns="" id="{00000000-0008-0000-0700-00007D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6" name="Text Box 23">
          <a:extLst>
            <a:ext uri="{FF2B5EF4-FFF2-40B4-BE49-F238E27FC236}">
              <a16:creationId xmlns:a16="http://schemas.microsoft.com/office/drawing/2014/main" xmlns="" id="{00000000-0008-0000-0700-00007E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7" name="Text Box 24">
          <a:extLst>
            <a:ext uri="{FF2B5EF4-FFF2-40B4-BE49-F238E27FC236}">
              <a16:creationId xmlns:a16="http://schemas.microsoft.com/office/drawing/2014/main" xmlns="" id="{00000000-0008-0000-0700-00007F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8" name="Text Box 25">
          <a:extLst>
            <a:ext uri="{FF2B5EF4-FFF2-40B4-BE49-F238E27FC236}">
              <a16:creationId xmlns:a16="http://schemas.microsoft.com/office/drawing/2014/main" xmlns="" id="{00000000-0008-0000-0700-000080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09" name="Text Box 48">
          <a:extLst>
            <a:ext uri="{FF2B5EF4-FFF2-40B4-BE49-F238E27FC236}">
              <a16:creationId xmlns:a16="http://schemas.microsoft.com/office/drawing/2014/main" xmlns="" id="{00000000-0008-0000-0700-000081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10" name="Text Box 93">
          <a:extLst>
            <a:ext uri="{FF2B5EF4-FFF2-40B4-BE49-F238E27FC236}">
              <a16:creationId xmlns:a16="http://schemas.microsoft.com/office/drawing/2014/main" xmlns="" id="{00000000-0008-0000-0700-000082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200025"/>
    <xdr:sp macro="" textlink="">
      <xdr:nvSpPr>
        <xdr:cNvPr id="1411" name="Text Box 94">
          <a:extLst>
            <a:ext uri="{FF2B5EF4-FFF2-40B4-BE49-F238E27FC236}">
              <a16:creationId xmlns:a16="http://schemas.microsoft.com/office/drawing/2014/main" xmlns="" id="{00000000-0008-0000-0700-000083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171450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700-000084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54</xdr:row>
      <xdr:rowOff>0</xdr:rowOff>
    </xdr:from>
    <xdr:ext cx="76200" cy="171450"/>
    <xdr:sp macro="" textlink="">
      <xdr:nvSpPr>
        <xdr:cNvPr id="1413" name="Text Box 118">
          <a:extLst>
            <a:ext uri="{FF2B5EF4-FFF2-40B4-BE49-F238E27FC236}">
              <a16:creationId xmlns:a16="http://schemas.microsoft.com/office/drawing/2014/main" xmlns="" id="{00000000-0008-0000-0700-000085050000}"/>
            </a:ext>
          </a:extLst>
        </xdr:cNvPr>
        <xdr:cNvSpPr txBox="1">
          <a:spLocks noChangeArrowheads="1"/>
        </xdr:cNvSpPr>
      </xdr:nvSpPr>
      <xdr:spPr bwMode="auto">
        <a:xfrm>
          <a:off x="8410575" y="1803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14" name="Text Box 95">
          <a:extLst>
            <a:ext uri="{FF2B5EF4-FFF2-40B4-BE49-F238E27FC236}">
              <a16:creationId xmlns:a16="http://schemas.microsoft.com/office/drawing/2014/main" xmlns="" id="{00000000-0008-0000-0700-000086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15" name="Text Box 96">
          <a:extLst>
            <a:ext uri="{FF2B5EF4-FFF2-40B4-BE49-F238E27FC236}">
              <a16:creationId xmlns:a16="http://schemas.microsoft.com/office/drawing/2014/main" xmlns="" id="{00000000-0008-0000-0700-000087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16" name="Text Box 97">
          <a:extLst>
            <a:ext uri="{FF2B5EF4-FFF2-40B4-BE49-F238E27FC236}">
              <a16:creationId xmlns:a16="http://schemas.microsoft.com/office/drawing/2014/main" xmlns="" id="{00000000-0008-0000-0700-000088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17" name="Text Box 98">
          <a:extLst>
            <a:ext uri="{FF2B5EF4-FFF2-40B4-BE49-F238E27FC236}">
              <a16:creationId xmlns:a16="http://schemas.microsoft.com/office/drawing/2014/main" xmlns="" id="{00000000-0008-0000-0700-000089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18" name="Text Box 99">
          <a:extLst>
            <a:ext uri="{FF2B5EF4-FFF2-40B4-BE49-F238E27FC236}">
              <a16:creationId xmlns:a16="http://schemas.microsoft.com/office/drawing/2014/main" xmlns="" id="{00000000-0008-0000-0700-00008A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19" name="Text Box 100">
          <a:extLst>
            <a:ext uri="{FF2B5EF4-FFF2-40B4-BE49-F238E27FC236}">
              <a16:creationId xmlns:a16="http://schemas.microsoft.com/office/drawing/2014/main" xmlns="" id="{00000000-0008-0000-0700-00008B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0" name="Text Box 101">
          <a:extLst>
            <a:ext uri="{FF2B5EF4-FFF2-40B4-BE49-F238E27FC236}">
              <a16:creationId xmlns:a16="http://schemas.microsoft.com/office/drawing/2014/main" xmlns="" id="{00000000-0008-0000-0700-00008C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1" name="Text Box 102">
          <a:extLst>
            <a:ext uri="{FF2B5EF4-FFF2-40B4-BE49-F238E27FC236}">
              <a16:creationId xmlns:a16="http://schemas.microsoft.com/office/drawing/2014/main" xmlns="" id="{00000000-0008-0000-0700-00008D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2" name="Text Box 103">
          <a:extLst>
            <a:ext uri="{FF2B5EF4-FFF2-40B4-BE49-F238E27FC236}">
              <a16:creationId xmlns:a16="http://schemas.microsoft.com/office/drawing/2014/main" xmlns="" id="{00000000-0008-0000-0700-00008E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3" name="Text Box 104">
          <a:extLst>
            <a:ext uri="{FF2B5EF4-FFF2-40B4-BE49-F238E27FC236}">
              <a16:creationId xmlns:a16="http://schemas.microsoft.com/office/drawing/2014/main" xmlns="" id="{00000000-0008-0000-0700-00008F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4" name="Text Box 105">
          <a:extLst>
            <a:ext uri="{FF2B5EF4-FFF2-40B4-BE49-F238E27FC236}">
              <a16:creationId xmlns:a16="http://schemas.microsoft.com/office/drawing/2014/main" xmlns="" id="{00000000-0008-0000-0700-000090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5" name="Text Box 106">
          <a:extLst>
            <a:ext uri="{FF2B5EF4-FFF2-40B4-BE49-F238E27FC236}">
              <a16:creationId xmlns:a16="http://schemas.microsoft.com/office/drawing/2014/main" xmlns="" id="{00000000-0008-0000-0700-000091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6" name="Text Box 107">
          <a:extLst>
            <a:ext uri="{FF2B5EF4-FFF2-40B4-BE49-F238E27FC236}">
              <a16:creationId xmlns:a16="http://schemas.microsoft.com/office/drawing/2014/main" xmlns="" id="{00000000-0008-0000-0700-000092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7" name="Text Box 108">
          <a:extLst>
            <a:ext uri="{FF2B5EF4-FFF2-40B4-BE49-F238E27FC236}">
              <a16:creationId xmlns:a16="http://schemas.microsoft.com/office/drawing/2014/main" xmlns="" id="{00000000-0008-0000-0700-000093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8" name="Text Box 109">
          <a:extLst>
            <a:ext uri="{FF2B5EF4-FFF2-40B4-BE49-F238E27FC236}">
              <a16:creationId xmlns:a16="http://schemas.microsoft.com/office/drawing/2014/main" xmlns="" id="{00000000-0008-0000-0700-000094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29" name="Text Box 110">
          <a:extLst>
            <a:ext uri="{FF2B5EF4-FFF2-40B4-BE49-F238E27FC236}">
              <a16:creationId xmlns:a16="http://schemas.microsoft.com/office/drawing/2014/main" xmlns="" id="{00000000-0008-0000-0700-000095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0" name="Text Box 111">
          <a:extLst>
            <a:ext uri="{FF2B5EF4-FFF2-40B4-BE49-F238E27FC236}">
              <a16:creationId xmlns:a16="http://schemas.microsoft.com/office/drawing/2014/main" xmlns="" id="{00000000-0008-0000-0700-000096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1" name="Text Box 112">
          <a:extLst>
            <a:ext uri="{FF2B5EF4-FFF2-40B4-BE49-F238E27FC236}">
              <a16:creationId xmlns:a16="http://schemas.microsoft.com/office/drawing/2014/main" xmlns="" id="{00000000-0008-0000-0700-000097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2" name="Text Box 113">
          <a:extLst>
            <a:ext uri="{FF2B5EF4-FFF2-40B4-BE49-F238E27FC236}">
              <a16:creationId xmlns:a16="http://schemas.microsoft.com/office/drawing/2014/main" xmlns="" id="{00000000-0008-0000-0700-000098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3" name="Text Box 114">
          <a:extLst>
            <a:ext uri="{FF2B5EF4-FFF2-40B4-BE49-F238E27FC236}">
              <a16:creationId xmlns:a16="http://schemas.microsoft.com/office/drawing/2014/main" xmlns="" id="{00000000-0008-0000-0700-000099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4" name="Text Box 115">
          <a:extLst>
            <a:ext uri="{FF2B5EF4-FFF2-40B4-BE49-F238E27FC236}">
              <a16:creationId xmlns:a16="http://schemas.microsoft.com/office/drawing/2014/main" xmlns="" id="{00000000-0008-0000-0700-00009A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5" name="Text Box 116">
          <a:extLst>
            <a:ext uri="{FF2B5EF4-FFF2-40B4-BE49-F238E27FC236}">
              <a16:creationId xmlns:a16="http://schemas.microsoft.com/office/drawing/2014/main" xmlns="" id="{00000000-0008-0000-0700-00009B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6" name="Text Box 117">
          <a:extLst>
            <a:ext uri="{FF2B5EF4-FFF2-40B4-BE49-F238E27FC236}">
              <a16:creationId xmlns:a16="http://schemas.microsoft.com/office/drawing/2014/main" xmlns="" id="{00000000-0008-0000-0700-00009C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7" name="Text Box 123">
          <a:extLst>
            <a:ext uri="{FF2B5EF4-FFF2-40B4-BE49-F238E27FC236}">
              <a16:creationId xmlns:a16="http://schemas.microsoft.com/office/drawing/2014/main" xmlns="" id="{00000000-0008-0000-0700-00009D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8" name="Text Box 124">
          <a:extLst>
            <a:ext uri="{FF2B5EF4-FFF2-40B4-BE49-F238E27FC236}">
              <a16:creationId xmlns:a16="http://schemas.microsoft.com/office/drawing/2014/main" xmlns="" id="{00000000-0008-0000-0700-00009E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39" name="Text Box 125">
          <a:extLst>
            <a:ext uri="{FF2B5EF4-FFF2-40B4-BE49-F238E27FC236}">
              <a16:creationId xmlns:a16="http://schemas.microsoft.com/office/drawing/2014/main" xmlns="" id="{00000000-0008-0000-0700-00009F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0" name="Text Box 126">
          <a:extLst>
            <a:ext uri="{FF2B5EF4-FFF2-40B4-BE49-F238E27FC236}">
              <a16:creationId xmlns:a16="http://schemas.microsoft.com/office/drawing/2014/main" xmlns="" id="{00000000-0008-0000-0700-0000A0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1" name="Text Box 127">
          <a:extLst>
            <a:ext uri="{FF2B5EF4-FFF2-40B4-BE49-F238E27FC236}">
              <a16:creationId xmlns:a16="http://schemas.microsoft.com/office/drawing/2014/main" xmlns="" id="{00000000-0008-0000-0700-0000A1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2" name="Text Box 128">
          <a:extLst>
            <a:ext uri="{FF2B5EF4-FFF2-40B4-BE49-F238E27FC236}">
              <a16:creationId xmlns:a16="http://schemas.microsoft.com/office/drawing/2014/main" xmlns="" id="{00000000-0008-0000-0700-0000A2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3" name="Text Box 129">
          <a:extLst>
            <a:ext uri="{FF2B5EF4-FFF2-40B4-BE49-F238E27FC236}">
              <a16:creationId xmlns:a16="http://schemas.microsoft.com/office/drawing/2014/main" xmlns="" id="{00000000-0008-0000-0700-0000A3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4" name="Text Box 130">
          <a:extLst>
            <a:ext uri="{FF2B5EF4-FFF2-40B4-BE49-F238E27FC236}">
              <a16:creationId xmlns:a16="http://schemas.microsoft.com/office/drawing/2014/main" xmlns="" id="{00000000-0008-0000-0700-0000A4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5" name="Text Box 95">
          <a:extLst>
            <a:ext uri="{FF2B5EF4-FFF2-40B4-BE49-F238E27FC236}">
              <a16:creationId xmlns:a16="http://schemas.microsoft.com/office/drawing/2014/main" xmlns="" id="{00000000-0008-0000-0700-0000A5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6" name="Text Box 96">
          <a:extLst>
            <a:ext uri="{FF2B5EF4-FFF2-40B4-BE49-F238E27FC236}">
              <a16:creationId xmlns:a16="http://schemas.microsoft.com/office/drawing/2014/main" xmlns="" id="{00000000-0008-0000-0700-0000A6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7" name="Text Box 97">
          <a:extLst>
            <a:ext uri="{FF2B5EF4-FFF2-40B4-BE49-F238E27FC236}">
              <a16:creationId xmlns:a16="http://schemas.microsoft.com/office/drawing/2014/main" xmlns="" id="{00000000-0008-0000-0700-0000A7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8" name="Text Box 98">
          <a:extLst>
            <a:ext uri="{FF2B5EF4-FFF2-40B4-BE49-F238E27FC236}">
              <a16:creationId xmlns:a16="http://schemas.microsoft.com/office/drawing/2014/main" xmlns="" id="{00000000-0008-0000-0700-0000A8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49" name="Text Box 99">
          <a:extLst>
            <a:ext uri="{FF2B5EF4-FFF2-40B4-BE49-F238E27FC236}">
              <a16:creationId xmlns:a16="http://schemas.microsoft.com/office/drawing/2014/main" xmlns="" id="{00000000-0008-0000-0700-0000A9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0" name="Text Box 100">
          <a:extLst>
            <a:ext uri="{FF2B5EF4-FFF2-40B4-BE49-F238E27FC236}">
              <a16:creationId xmlns:a16="http://schemas.microsoft.com/office/drawing/2014/main" xmlns="" id="{00000000-0008-0000-0700-0000AA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1" name="Text Box 101">
          <a:extLst>
            <a:ext uri="{FF2B5EF4-FFF2-40B4-BE49-F238E27FC236}">
              <a16:creationId xmlns:a16="http://schemas.microsoft.com/office/drawing/2014/main" xmlns="" id="{00000000-0008-0000-0700-0000AB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2" name="Text Box 102">
          <a:extLst>
            <a:ext uri="{FF2B5EF4-FFF2-40B4-BE49-F238E27FC236}">
              <a16:creationId xmlns:a16="http://schemas.microsoft.com/office/drawing/2014/main" xmlns="" id="{00000000-0008-0000-0700-0000AC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3" name="Text Box 103">
          <a:extLst>
            <a:ext uri="{FF2B5EF4-FFF2-40B4-BE49-F238E27FC236}">
              <a16:creationId xmlns:a16="http://schemas.microsoft.com/office/drawing/2014/main" xmlns="" id="{00000000-0008-0000-0700-0000AD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4" name="Text Box 104">
          <a:extLst>
            <a:ext uri="{FF2B5EF4-FFF2-40B4-BE49-F238E27FC236}">
              <a16:creationId xmlns:a16="http://schemas.microsoft.com/office/drawing/2014/main" xmlns="" id="{00000000-0008-0000-0700-0000AE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5" name="Text Box 105">
          <a:extLst>
            <a:ext uri="{FF2B5EF4-FFF2-40B4-BE49-F238E27FC236}">
              <a16:creationId xmlns:a16="http://schemas.microsoft.com/office/drawing/2014/main" xmlns="" id="{00000000-0008-0000-0700-0000AF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6" name="Text Box 106">
          <a:extLst>
            <a:ext uri="{FF2B5EF4-FFF2-40B4-BE49-F238E27FC236}">
              <a16:creationId xmlns:a16="http://schemas.microsoft.com/office/drawing/2014/main" xmlns="" id="{00000000-0008-0000-0700-0000B0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7" name="Text Box 107">
          <a:extLst>
            <a:ext uri="{FF2B5EF4-FFF2-40B4-BE49-F238E27FC236}">
              <a16:creationId xmlns:a16="http://schemas.microsoft.com/office/drawing/2014/main" xmlns="" id="{00000000-0008-0000-0700-0000B1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8" name="Text Box 108">
          <a:extLst>
            <a:ext uri="{FF2B5EF4-FFF2-40B4-BE49-F238E27FC236}">
              <a16:creationId xmlns:a16="http://schemas.microsoft.com/office/drawing/2014/main" xmlns="" id="{00000000-0008-0000-0700-0000B2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59" name="Text Box 109">
          <a:extLst>
            <a:ext uri="{FF2B5EF4-FFF2-40B4-BE49-F238E27FC236}">
              <a16:creationId xmlns:a16="http://schemas.microsoft.com/office/drawing/2014/main" xmlns="" id="{00000000-0008-0000-0700-0000B3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0" name="Text Box 110">
          <a:extLst>
            <a:ext uri="{FF2B5EF4-FFF2-40B4-BE49-F238E27FC236}">
              <a16:creationId xmlns:a16="http://schemas.microsoft.com/office/drawing/2014/main" xmlns="" id="{00000000-0008-0000-0700-0000B4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1" name="Text Box 111">
          <a:extLst>
            <a:ext uri="{FF2B5EF4-FFF2-40B4-BE49-F238E27FC236}">
              <a16:creationId xmlns:a16="http://schemas.microsoft.com/office/drawing/2014/main" xmlns="" id="{00000000-0008-0000-0700-0000B5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2" name="Text Box 112">
          <a:extLst>
            <a:ext uri="{FF2B5EF4-FFF2-40B4-BE49-F238E27FC236}">
              <a16:creationId xmlns:a16="http://schemas.microsoft.com/office/drawing/2014/main" xmlns="" id="{00000000-0008-0000-0700-0000B6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3" name="Text Box 113">
          <a:extLst>
            <a:ext uri="{FF2B5EF4-FFF2-40B4-BE49-F238E27FC236}">
              <a16:creationId xmlns:a16="http://schemas.microsoft.com/office/drawing/2014/main" xmlns="" id="{00000000-0008-0000-0700-0000B7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4" name="Text Box 114">
          <a:extLst>
            <a:ext uri="{FF2B5EF4-FFF2-40B4-BE49-F238E27FC236}">
              <a16:creationId xmlns:a16="http://schemas.microsoft.com/office/drawing/2014/main" xmlns="" id="{00000000-0008-0000-0700-0000B8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5" name="Text Box 115">
          <a:extLst>
            <a:ext uri="{FF2B5EF4-FFF2-40B4-BE49-F238E27FC236}">
              <a16:creationId xmlns:a16="http://schemas.microsoft.com/office/drawing/2014/main" xmlns="" id="{00000000-0008-0000-0700-0000B9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6" name="Text Box 116">
          <a:extLst>
            <a:ext uri="{FF2B5EF4-FFF2-40B4-BE49-F238E27FC236}">
              <a16:creationId xmlns:a16="http://schemas.microsoft.com/office/drawing/2014/main" xmlns="" id="{00000000-0008-0000-0700-0000BA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7" name="Text Box 117">
          <a:extLst>
            <a:ext uri="{FF2B5EF4-FFF2-40B4-BE49-F238E27FC236}">
              <a16:creationId xmlns:a16="http://schemas.microsoft.com/office/drawing/2014/main" xmlns="" id="{00000000-0008-0000-0700-0000BB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8" name="Text Box 123">
          <a:extLst>
            <a:ext uri="{FF2B5EF4-FFF2-40B4-BE49-F238E27FC236}">
              <a16:creationId xmlns:a16="http://schemas.microsoft.com/office/drawing/2014/main" xmlns="" id="{00000000-0008-0000-0700-0000BC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69" name="Text Box 124">
          <a:extLst>
            <a:ext uri="{FF2B5EF4-FFF2-40B4-BE49-F238E27FC236}">
              <a16:creationId xmlns:a16="http://schemas.microsoft.com/office/drawing/2014/main" xmlns="" id="{00000000-0008-0000-0700-0000BD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70" name="Text Box 125">
          <a:extLst>
            <a:ext uri="{FF2B5EF4-FFF2-40B4-BE49-F238E27FC236}">
              <a16:creationId xmlns:a16="http://schemas.microsoft.com/office/drawing/2014/main" xmlns="" id="{00000000-0008-0000-0700-0000BE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71" name="Text Box 126">
          <a:extLst>
            <a:ext uri="{FF2B5EF4-FFF2-40B4-BE49-F238E27FC236}">
              <a16:creationId xmlns:a16="http://schemas.microsoft.com/office/drawing/2014/main" xmlns="" id="{00000000-0008-0000-0700-0000BF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72" name="Text Box 127">
          <a:extLst>
            <a:ext uri="{FF2B5EF4-FFF2-40B4-BE49-F238E27FC236}">
              <a16:creationId xmlns:a16="http://schemas.microsoft.com/office/drawing/2014/main" xmlns="" id="{00000000-0008-0000-0700-0000C0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73" name="Text Box 128">
          <a:extLst>
            <a:ext uri="{FF2B5EF4-FFF2-40B4-BE49-F238E27FC236}">
              <a16:creationId xmlns:a16="http://schemas.microsoft.com/office/drawing/2014/main" xmlns="" id="{00000000-0008-0000-0700-0000C1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74" name="Text Box 129">
          <a:extLst>
            <a:ext uri="{FF2B5EF4-FFF2-40B4-BE49-F238E27FC236}">
              <a16:creationId xmlns:a16="http://schemas.microsoft.com/office/drawing/2014/main" xmlns="" id="{00000000-0008-0000-0700-0000C2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53</xdr:row>
      <xdr:rowOff>0</xdr:rowOff>
    </xdr:from>
    <xdr:ext cx="76200" cy="200025"/>
    <xdr:sp macro="" textlink="">
      <xdr:nvSpPr>
        <xdr:cNvPr id="1475" name="Text Box 130">
          <a:extLst>
            <a:ext uri="{FF2B5EF4-FFF2-40B4-BE49-F238E27FC236}">
              <a16:creationId xmlns:a16="http://schemas.microsoft.com/office/drawing/2014/main" xmlns="" id="{00000000-0008-0000-0700-0000C3050000}"/>
            </a:ext>
          </a:extLst>
        </xdr:cNvPr>
        <xdr:cNvSpPr txBox="1">
          <a:spLocks noChangeArrowheads="1"/>
        </xdr:cNvSpPr>
      </xdr:nvSpPr>
      <xdr:spPr bwMode="auto">
        <a:xfrm>
          <a:off x="8410575" y="17383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2162175</xdr:colOff>
      <xdr:row>33</xdr:row>
      <xdr:rowOff>0</xdr:rowOff>
    </xdr:from>
    <xdr:to>
      <xdr:col>8</xdr:col>
      <xdr:colOff>2165350</xdr:colOff>
      <xdr:row>33</xdr:row>
      <xdr:rowOff>200025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700-0000C405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xmlns="" id="{00000000-0008-0000-0700-0000C5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xmlns="" id="{00000000-0008-0000-0700-0000C6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79" name="Text Box 5">
          <a:extLst>
            <a:ext uri="{FF2B5EF4-FFF2-40B4-BE49-F238E27FC236}">
              <a16:creationId xmlns:a16="http://schemas.microsoft.com/office/drawing/2014/main" xmlns="" id="{00000000-0008-0000-0700-0000C7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xmlns="" id="{00000000-0008-0000-0700-0000C8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1" name="Text Box 7">
          <a:extLst>
            <a:ext uri="{FF2B5EF4-FFF2-40B4-BE49-F238E27FC236}">
              <a16:creationId xmlns:a16="http://schemas.microsoft.com/office/drawing/2014/main" xmlns="" id="{00000000-0008-0000-0700-0000C9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2" name="Text Box 8">
          <a:extLst>
            <a:ext uri="{FF2B5EF4-FFF2-40B4-BE49-F238E27FC236}">
              <a16:creationId xmlns:a16="http://schemas.microsoft.com/office/drawing/2014/main" xmlns="" id="{00000000-0008-0000-0700-0000CA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xmlns="" id="{00000000-0008-0000-0700-0000CB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4" name="Text Box 10">
          <a:extLst>
            <a:ext uri="{FF2B5EF4-FFF2-40B4-BE49-F238E27FC236}">
              <a16:creationId xmlns:a16="http://schemas.microsoft.com/office/drawing/2014/main" xmlns="" id="{00000000-0008-0000-0700-0000CC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5" name="Text Box 11">
          <a:extLst>
            <a:ext uri="{FF2B5EF4-FFF2-40B4-BE49-F238E27FC236}">
              <a16:creationId xmlns:a16="http://schemas.microsoft.com/office/drawing/2014/main" xmlns="" id="{00000000-0008-0000-0700-0000CD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6" name="Text Box 12">
          <a:extLst>
            <a:ext uri="{FF2B5EF4-FFF2-40B4-BE49-F238E27FC236}">
              <a16:creationId xmlns:a16="http://schemas.microsoft.com/office/drawing/2014/main" xmlns="" id="{00000000-0008-0000-0700-0000CE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7" name="Text Box 13">
          <a:extLst>
            <a:ext uri="{FF2B5EF4-FFF2-40B4-BE49-F238E27FC236}">
              <a16:creationId xmlns:a16="http://schemas.microsoft.com/office/drawing/2014/main" xmlns="" id="{00000000-0008-0000-0700-0000CF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8" name="Text Box 14">
          <a:extLst>
            <a:ext uri="{FF2B5EF4-FFF2-40B4-BE49-F238E27FC236}">
              <a16:creationId xmlns:a16="http://schemas.microsoft.com/office/drawing/2014/main" xmlns="" id="{00000000-0008-0000-0700-0000D0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xmlns="" id="{00000000-0008-0000-0700-0000D1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0" name="Text Box 16">
          <a:extLst>
            <a:ext uri="{FF2B5EF4-FFF2-40B4-BE49-F238E27FC236}">
              <a16:creationId xmlns:a16="http://schemas.microsoft.com/office/drawing/2014/main" xmlns="" id="{00000000-0008-0000-0700-0000D2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1" name="Text Box 17">
          <a:extLst>
            <a:ext uri="{FF2B5EF4-FFF2-40B4-BE49-F238E27FC236}">
              <a16:creationId xmlns:a16="http://schemas.microsoft.com/office/drawing/2014/main" xmlns="" id="{00000000-0008-0000-0700-0000D3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2" name="Text Box 18">
          <a:extLst>
            <a:ext uri="{FF2B5EF4-FFF2-40B4-BE49-F238E27FC236}">
              <a16:creationId xmlns:a16="http://schemas.microsoft.com/office/drawing/2014/main" xmlns="" id="{00000000-0008-0000-0700-0000D4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3" name="Text Box 19">
          <a:extLst>
            <a:ext uri="{FF2B5EF4-FFF2-40B4-BE49-F238E27FC236}">
              <a16:creationId xmlns:a16="http://schemas.microsoft.com/office/drawing/2014/main" xmlns="" id="{00000000-0008-0000-0700-0000D5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4" name="Text Box 20">
          <a:extLst>
            <a:ext uri="{FF2B5EF4-FFF2-40B4-BE49-F238E27FC236}">
              <a16:creationId xmlns:a16="http://schemas.microsoft.com/office/drawing/2014/main" xmlns="" id="{00000000-0008-0000-0700-0000D6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5" name="Text Box 21">
          <a:extLst>
            <a:ext uri="{FF2B5EF4-FFF2-40B4-BE49-F238E27FC236}">
              <a16:creationId xmlns:a16="http://schemas.microsoft.com/office/drawing/2014/main" xmlns="" id="{00000000-0008-0000-0700-0000D7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6" name="Text Box 22">
          <a:extLst>
            <a:ext uri="{FF2B5EF4-FFF2-40B4-BE49-F238E27FC236}">
              <a16:creationId xmlns:a16="http://schemas.microsoft.com/office/drawing/2014/main" xmlns="" id="{00000000-0008-0000-0700-0000D8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7" name="Text Box 23">
          <a:extLst>
            <a:ext uri="{FF2B5EF4-FFF2-40B4-BE49-F238E27FC236}">
              <a16:creationId xmlns:a16="http://schemas.microsoft.com/office/drawing/2014/main" xmlns="" id="{00000000-0008-0000-0700-0000D9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8" name="Text Box 24">
          <a:extLst>
            <a:ext uri="{FF2B5EF4-FFF2-40B4-BE49-F238E27FC236}">
              <a16:creationId xmlns:a16="http://schemas.microsoft.com/office/drawing/2014/main" xmlns="" id="{00000000-0008-0000-0700-0000DA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499" name="Text Box 25">
          <a:extLst>
            <a:ext uri="{FF2B5EF4-FFF2-40B4-BE49-F238E27FC236}">
              <a16:creationId xmlns:a16="http://schemas.microsoft.com/office/drawing/2014/main" xmlns="" id="{00000000-0008-0000-0700-0000DB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0" name="Text Box 26">
          <a:extLst>
            <a:ext uri="{FF2B5EF4-FFF2-40B4-BE49-F238E27FC236}">
              <a16:creationId xmlns:a16="http://schemas.microsoft.com/office/drawing/2014/main" xmlns="" id="{00000000-0008-0000-0700-0000DC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1" name="Text Box 27">
          <a:extLst>
            <a:ext uri="{FF2B5EF4-FFF2-40B4-BE49-F238E27FC236}">
              <a16:creationId xmlns:a16="http://schemas.microsoft.com/office/drawing/2014/main" xmlns="" id="{00000000-0008-0000-0700-0000DD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2" name="Text Box 28">
          <a:extLst>
            <a:ext uri="{FF2B5EF4-FFF2-40B4-BE49-F238E27FC236}">
              <a16:creationId xmlns:a16="http://schemas.microsoft.com/office/drawing/2014/main" xmlns="" id="{00000000-0008-0000-0700-0000DE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3" name="Text Box 29">
          <a:extLst>
            <a:ext uri="{FF2B5EF4-FFF2-40B4-BE49-F238E27FC236}">
              <a16:creationId xmlns:a16="http://schemas.microsoft.com/office/drawing/2014/main" xmlns="" id="{00000000-0008-0000-0700-0000DF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4" name="Text Box 30">
          <a:extLst>
            <a:ext uri="{FF2B5EF4-FFF2-40B4-BE49-F238E27FC236}">
              <a16:creationId xmlns:a16="http://schemas.microsoft.com/office/drawing/2014/main" xmlns="" id="{00000000-0008-0000-0700-0000E0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5" name="Text Box 31">
          <a:extLst>
            <a:ext uri="{FF2B5EF4-FFF2-40B4-BE49-F238E27FC236}">
              <a16:creationId xmlns:a16="http://schemas.microsoft.com/office/drawing/2014/main" xmlns="" id="{00000000-0008-0000-0700-0000E1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6" name="Text Box 32">
          <a:extLst>
            <a:ext uri="{FF2B5EF4-FFF2-40B4-BE49-F238E27FC236}">
              <a16:creationId xmlns:a16="http://schemas.microsoft.com/office/drawing/2014/main" xmlns="" id="{00000000-0008-0000-0700-0000E2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7" name="Text Box 33">
          <a:extLst>
            <a:ext uri="{FF2B5EF4-FFF2-40B4-BE49-F238E27FC236}">
              <a16:creationId xmlns:a16="http://schemas.microsoft.com/office/drawing/2014/main" xmlns="" id="{00000000-0008-0000-0700-0000E3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8" name="Text Box 34">
          <a:extLst>
            <a:ext uri="{FF2B5EF4-FFF2-40B4-BE49-F238E27FC236}">
              <a16:creationId xmlns:a16="http://schemas.microsoft.com/office/drawing/2014/main" xmlns="" id="{00000000-0008-0000-0700-0000E4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09" name="Text Box 35">
          <a:extLst>
            <a:ext uri="{FF2B5EF4-FFF2-40B4-BE49-F238E27FC236}">
              <a16:creationId xmlns:a16="http://schemas.microsoft.com/office/drawing/2014/main" xmlns="" id="{00000000-0008-0000-0700-0000E5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0" name="Text Box 36">
          <a:extLst>
            <a:ext uri="{FF2B5EF4-FFF2-40B4-BE49-F238E27FC236}">
              <a16:creationId xmlns:a16="http://schemas.microsoft.com/office/drawing/2014/main" xmlns="" id="{00000000-0008-0000-0700-0000E6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1" name="Text Box 37">
          <a:extLst>
            <a:ext uri="{FF2B5EF4-FFF2-40B4-BE49-F238E27FC236}">
              <a16:creationId xmlns:a16="http://schemas.microsoft.com/office/drawing/2014/main" xmlns="" id="{00000000-0008-0000-0700-0000E7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2" name="Text Box 38">
          <a:extLst>
            <a:ext uri="{FF2B5EF4-FFF2-40B4-BE49-F238E27FC236}">
              <a16:creationId xmlns:a16="http://schemas.microsoft.com/office/drawing/2014/main" xmlns="" id="{00000000-0008-0000-0700-0000E8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xmlns="" id="{00000000-0008-0000-0700-0000E9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4" name="Text Box 40">
          <a:extLst>
            <a:ext uri="{FF2B5EF4-FFF2-40B4-BE49-F238E27FC236}">
              <a16:creationId xmlns:a16="http://schemas.microsoft.com/office/drawing/2014/main" xmlns="" id="{00000000-0008-0000-0700-0000EA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5" name="Text Box 41">
          <a:extLst>
            <a:ext uri="{FF2B5EF4-FFF2-40B4-BE49-F238E27FC236}">
              <a16:creationId xmlns:a16="http://schemas.microsoft.com/office/drawing/2014/main" xmlns="" id="{00000000-0008-0000-0700-0000EB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6" name="Text Box 42">
          <a:extLst>
            <a:ext uri="{FF2B5EF4-FFF2-40B4-BE49-F238E27FC236}">
              <a16:creationId xmlns:a16="http://schemas.microsoft.com/office/drawing/2014/main" xmlns="" id="{00000000-0008-0000-0700-0000EC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7" name="Text Box 43">
          <a:extLst>
            <a:ext uri="{FF2B5EF4-FFF2-40B4-BE49-F238E27FC236}">
              <a16:creationId xmlns:a16="http://schemas.microsoft.com/office/drawing/2014/main" xmlns="" id="{00000000-0008-0000-0700-0000ED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8" name="Text Box 44">
          <a:extLst>
            <a:ext uri="{FF2B5EF4-FFF2-40B4-BE49-F238E27FC236}">
              <a16:creationId xmlns:a16="http://schemas.microsoft.com/office/drawing/2014/main" xmlns="" id="{00000000-0008-0000-0700-0000EE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19" name="Text Box 45">
          <a:extLst>
            <a:ext uri="{FF2B5EF4-FFF2-40B4-BE49-F238E27FC236}">
              <a16:creationId xmlns:a16="http://schemas.microsoft.com/office/drawing/2014/main" xmlns="" id="{00000000-0008-0000-0700-0000EF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xmlns="" id="{00000000-0008-0000-0700-0000F0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1" name="Text Box 47">
          <a:extLst>
            <a:ext uri="{FF2B5EF4-FFF2-40B4-BE49-F238E27FC236}">
              <a16:creationId xmlns:a16="http://schemas.microsoft.com/office/drawing/2014/main" xmlns="" id="{00000000-0008-0000-0700-0000F1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522" name="Text Box 48">
          <a:extLst>
            <a:ext uri="{FF2B5EF4-FFF2-40B4-BE49-F238E27FC236}">
              <a16:creationId xmlns:a16="http://schemas.microsoft.com/office/drawing/2014/main" xmlns="" id="{00000000-0008-0000-0700-0000F2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3" name="Text Box 49">
          <a:extLst>
            <a:ext uri="{FF2B5EF4-FFF2-40B4-BE49-F238E27FC236}">
              <a16:creationId xmlns:a16="http://schemas.microsoft.com/office/drawing/2014/main" xmlns="" id="{00000000-0008-0000-0700-0000F3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4" name="Text Box 50">
          <a:extLst>
            <a:ext uri="{FF2B5EF4-FFF2-40B4-BE49-F238E27FC236}">
              <a16:creationId xmlns:a16="http://schemas.microsoft.com/office/drawing/2014/main" xmlns="" id="{00000000-0008-0000-0700-0000F4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5" name="Text Box 51">
          <a:extLst>
            <a:ext uri="{FF2B5EF4-FFF2-40B4-BE49-F238E27FC236}">
              <a16:creationId xmlns:a16="http://schemas.microsoft.com/office/drawing/2014/main" xmlns="" id="{00000000-0008-0000-0700-0000F5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6" name="Text Box 52">
          <a:extLst>
            <a:ext uri="{FF2B5EF4-FFF2-40B4-BE49-F238E27FC236}">
              <a16:creationId xmlns:a16="http://schemas.microsoft.com/office/drawing/2014/main" xmlns="" id="{00000000-0008-0000-0700-0000F6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7" name="Text Box 53">
          <a:extLst>
            <a:ext uri="{FF2B5EF4-FFF2-40B4-BE49-F238E27FC236}">
              <a16:creationId xmlns:a16="http://schemas.microsoft.com/office/drawing/2014/main" xmlns="" id="{00000000-0008-0000-0700-0000F7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8" name="Text Box 54">
          <a:extLst>
            <a:ext uri="{FF2B5EF4-FFF2-40B4-BE49-F238E27FC236}">
              <a16:creationId xmlns:a16="http://schemas.microsoft.com/office/drawing/2014/main" xmlns="" id="{00000000-0008-0000-0700-0000F8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29" name="Text Box 55">
          <a:extLst>
            <a:ext uri="{FF2B5EF4-FFF2-40B4-BE49-F238E27FC236}">
              <a16:creationId xmlns:a16="http://schemas.microsoft.com/office/drawing/2014/main" xmlns="" id="{00000000-0008-0000-0700-0000F9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0" name="Text Box 56">
          <a:extLst>
            <a:ext uri="{FF2B5EF4-FFF2-40B4-BE49-F238E27FC236}">
              <a16:creationId xmlns:a16="http://schemas.microsoft.com/office/drawing/2014/main" xmlns="" id="{00000000-0008-0000-0700-0000FA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1" name="Text Box 57">
          <a:extLst>
            <a:ext uri="{FF2B5EF4-FFF2-40B4-BE49-F238E27FC236}">
              <a16:creationId xmlns:a16="http://schemas.microsoft.com/office/drawing/2014/main" xmlns="" id="{00000000-0008-0000-0700-0000FB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2" name="Text Box 58">
          <a:extLst>
            <a:ext uri="{FF2B5EF4-FFF2-40B4-BE49-F238E27FC236}">
              <a16:creationId xmlns:a16="http://schemas.microsoft.com/office/drawing/2014/main" xmlns="" id="{00000000-0008-0000-0700-0000FC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3" name="Text Box 59">
          <a:extLst>
            <a:ext uri="{FF2B5EF4-FFF2-40B4-BE49-F238E27FC236}">
              <a16:creationId xmlns:a16="http://schemas.microsoft.com/office/drawing/2014/main" xmlns="" id="{00000000-0008-0000-0700-0000FD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4" name="Text Box 60">
          <a:extLst>
            <a:ext uri="{FF2B5EF4-FFF2-40B4-BE49-F238E27FC236}">
              <a16:creationId xmlns:a16="http://schemas.microsoft.com/office/drawing/2014/main" xmlns="" id="{00000000-0008-0000-0700-0000FE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5" name="Text Box 61">
          <a:extLst>
            <a:ext uri="{FF2B5EF4-FFF2-40B4-BE49-F238E27FC236}">
              <a16:creationId xmlns:a16="http://schemas.microsoft.com/office/drawing/2014/main" xmlns="" id="{00000000-0008-0000-0700-0000FF05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6" name="Text Box 62">
          <a:extLst>
            <a:ext uri="{FF2B5EF4-FFF2-40B4-BE49-F238E27FC236}">
              <a16:creationId xmlns:a16="http://schemas.microsoft.com/office/drawing/2014/main" xmlns="" id="{00000000-0008-0000-0700-000000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7" name="Text Box 63">
          <a:extLst>
            <a:ext uri="{FF2B5EF4-FFF2-40B4-BE49-F238E27FC236}">
              <a16:creationId xmlns:a16="http://schemas.microsoft.com/office/drawing/2014/main" xmlns="" id="{00000000-0008-0000-0700-000001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8" name="Text Box 64">
          <a:extLst>
            <a:ext uri="{FF2B5EF4-FFF2-40B4-BE49-F238E27FC236}">
              <a16:creationId xmlns:a16="http://schemas.microsoft.com/office/drawing/2014/main" xmlns="" id="{00000000-0008-0000-0700-000002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39" name="Text Box 65">
          <a:extLst>
            <a:ext uri="{FF2B5EF4-FFF2-40B4-BE49-F238E27FC236}">
              <a16:creationId xmlns:a16="http://schemas.microsoft.com/office/drawing/2014/main" xmlns="" id="{00000000-0008-0000-0700-000003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0" name="Text Box 66">
          <a:extLst>
            <a:ext uri="{FF2B5EF4-FFF2-40B4-BE49-F238E27FC236}">
              <a16:creationId xmlns:a16="http://schemas.microsoft.com/office/drawing/2014/main" xmlns="" id="{00000000-0008-0000-0700-000004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1" name="Text Box 67">
          <a:extLst>
            <a:ext uri="{FF2B5EF4-FFF2-40B4-BE49-F238E27FC236}">
              <a16:creationId xmlns:a16="http://schemas.microsoft.com/office/drawing/2014/main" xmlns="" id="{00000000-0008-0000-0700-000005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xmlns="" id="{00000000-0008-0000-0700-000006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xmlns="" id="{00000000-0008-0000-0700-000007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xmlns="" id="{00000000-0008-0000-0700-000008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xmlns="" id="{00000000-0008-0000-0700-000009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xmlns="" id="{00000000-0008-0000-0700-00000A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xmlns="" id="{00000000-0008-0000-0700-00000B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8" name="Text Box 74">
          <a:extLst>
            <a:ext uri="{FF2B5EF4-FFF2-40B4-BE49-F238E27FC236}">
              <a16:creationId xmlns:a16="http://schemas.microsoft.com/office/drawing/2014/main" xmlns="" id="{00000000-0008-0000-0700-00000C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49" name="Text Box 75">
          <a:extLst>
            <a:ext uri="{FF2B5EF4-FFF2-40B4-BE49-F238E27FC236}">
              <a16:creationId xmlns:a16="http://schemas.microsoft.com/office/drawing/2014/main" xmlns="" id="{00000000-0008-0000-0700-00000D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0" name="Text Box 76">
          <a:extLst>
            <a:ext uri="{FF2B5EF4-FFF2-40B4-BE49-F238E27FC236}">
              <a16:creationId xmlns:a16="http://schemas.microsoft.com/office/drawing/2014/main" xmlns="" id="{00000000-0008-0000-0700-00000E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1" name="Text Box 77">
          <a:extLst>
            <a:ext uri="{FF2B5EF4-FFF2-40B4-BE49-F238E27FC236}">
              <a16:creationId xmlns:a16="http://schemas.microsoft.com/office/drawing/2014/main" xmlns="" id="{00000000-0008-0000-0700-00000F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2" name="Text Box 78">
          <a:extLst>
            <a:ext uri="{FF2B5EF4-FFF2-40B4-BE49-F238E27FC236}">
              <a16:creationId xmlns:a16="http://schemas.microsoft.com/office/drawing/2014/main" xmlns="" id="{00000000-0008-0000-0700-000010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3" name="Text Box 79">
          <a:extLst>
            <a:ext uri="{FF2B5EF4-FFF2-40B4-BE49-F238E27FC236}">
              <a16:creationId xmlns:a16="http://schemas.microsoft.com/office/drawing/2014/main" xmlns="" id="{00000000-0008-0000-0700-000011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4" name="Text Box 80">
          <a:extLst>
            <a:ext uri="{FF2B5EF4-FFF2-40B4-BE49-F238E27FC236}">
              <a16:creationId xmlns:a16="http://schemas.microsoft.com/office/drawing/2014/main" xmlns="" id="{00000000-0008-0000-0700-000012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5" name="Text Box 81">
          <a:extLst>
            <a:ext uri="{FF2B5EF4-FFF2-40B4-BE49-F238E27FC236}">
              <a16:creationId xmlns:a16="http://schemas.microsoft.com/office/drawing/2014/main" xmlns="" id="{00000000-0008-0000-0700-000013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6" name="Text Box 82">
          <a:extLst>
            <a:ext uri="{FF2B5EF4-FFF2-40B4-BE49-F238E27FC236}">
              <a16:creationId xmlns:a16="http://schemas.microsoft.com/office/drawing/2014/main" xmlns="" id="{00000000-0008-0000-0700-000014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7" name="Text Box 83">
          <a:extLst>
            <a:ext uri="{FF2B5EF4-FFF2-40B4-BE49-F238E27FC236}">
              <a16:creationId xmlns:a16="http://schemas.microsoft.com/office/drawing/2014/main" xmlns="" id="{00000000-0008-0000-0700-000015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8" name="Text Box 84">
          <a:extLst>
            <a:ext uri="{FF2B5EF4-FFF2-40B4-BE49-F238E27FC236}">
              <a16:creationId xmlns:a16="http://schemas.microsoft.com/office/drawing/2014/main" xmlns="" id="{00000000-0008-0000-0700-000016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59" name="Text Box 85">
          <a:extLst>
            <a:ext uri="{FF2B5EF4-FFF2-40B4-BE49-F238E27FC236}">
              <a16:creationId xmlns:a16="http://schemas.microsoft.com/office/drawing/2014/main" xmlns="" id="{00000000-0008-0000-0700-000017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60" name="Text Box 86">
          <a:extLst>
            <a:ext uri="{FF2B5EF4-FFF2-40B4-BE49-F238E27FC236}">
              <a16:creationId xmlns:a16="http://schemas.microsoft.com/office/drawing/2014/main" xmlns="" id="{00000000-0008-0000-0700-000018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61" name="Text Box 87">
          <a:extLst>
            <a:ext uri="{FF2B5EF4-FFF2-40B4-BE49-F238E27FC236}">
              <a16:creationId xmlns:a16="http://schemas.microsoft.com/office/drawing/2014/main" xmlns="" id="{00000000-0008-0000-0700-000019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62" name="Text Box 88">
          <a:extLst>
            <a:ext uri="{FF2B5EF4-FFF2-40B4-BE49-F238E27FC236}">
              <a16:creationId xmlns:a16="http://schemas.microsoft.com/office/drawing/2014/main" xmlns="" id="{00000000-0008-0000-0700-00001A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63" name="Text Box 89">
          <a:extLst>
            <a:ext uri="{FF2B5EF4-FFF2-40B4-BE49-F238E27FC236}">
              <a16:creationId xmlns:a16="http://schemas.microsoft.com/office/drawing/2014/main" xmlns="" id="{00000000-0008-0000-0700-00001B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64" name="Text Box 90">
          <a:extLst>
            <a:ext uri="{FF2B5EF4-FFF2-40B4-BE49-F238E27FC236}">
              <a16:creationId xmlns:a16="http://schemas.microsoft.com/office/drawing/2014/main" xmlns="" id="{00000000-0008-0000-0700-00001C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65" name="Text Box 91">
          <a:extLst>
            <a:ext uri="{FF2B5EF4-FFF2-40B4-BE49-F238E27FC236}">
              <a16:creationId xmlns:a16="http://schemas.microsoft.com/office/drawing/2014/main" xmlns="" id="{00000000-0008-0000-0700-00001D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566" name="Text Box 92">
          <a:extLst>
            <a:ext uri="{FF2B5EF4-FFF2-40B4-BE49-F238E27FC236}">
              <a16:creationId xmlns:a16="http://schemas.microsoft.com/office/drawing/2014/main" xmlns="" id="{00000000-0008-0000-0700-00001E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567" name="Text Box 93">
          <a:extLst>
            <a:ext uri="{FF2B5EF4-FFF2-40B4-BE49-F238E27FC236}">
              <a16:creationId xmlns:a16="http://schemas.microsoft.com/office/drawing/2014/main" xmlns="" id="{00000000-0008-0000-0700-00001F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1568" name="Text Box 94">
          <a:extLst>
            <a:ext uri="{FF2B5EF4-FFF2-40B4-BE49-F238E27FC236}">
              <a16:creationId xmlns:a16="http://schemas.microsoft.com/office/drawing/2014/main" xmlns="" id="{00000000-0008-0000-0700-000020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69" name="Text Box 95">
          <a:extLst>
            <a:ext uri="{FF2B5EF4-FFF2-40B4-BE49-F238E27FC236}">
              <a16:creationId xmlns:a16="http://schemas.microsoft.com/office/drawing/2014/main" xmlns="" id="{00000000-0008-0000-0700-000021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0" name="Text Box 96">
          <a:extLst>
            <a:ext uri="{FF2B5EF4-FFF2-40B4-BE49-F238E27FC236}">
              <a16:creationId xmlns:a16="http://schemas.microsoft.com/office/drawing/2014/main" xmlns="" id="{00000000-0008-0000-0700-000022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1" name="Text Box 97">
          <a:extLst>
            <a:ext uri="{FF2B5EF4-FFF2-40B4-BE49-F238E27FC236}">
              <a16:creationId xmlns:a16="http://schemas.microsoft.com/office/drawing/2014/main" xmlns="" id="{00000000-0008-0000-0700-000023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2" name="Text Box 98">
          <a:extLst>
            <a:ext uri="{FF2B5EF4-FFF2-40B4-BE49-F238E27FC236}">
              <a16:creationId xmlns:a16="http://schemas.microsoft.com/office/drawing/2014/main" xmlns="" id="{00000000-0008-0000-0700-000024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3" name="Text Box 99">
          <a:extLst>
            <a:ext uri="{FF2B5EF4-FFF2-40B4-BE49-F238E27FC236}">
              <a16:creationId xmlns:a16="http://schemas.microsoft.com/office/drawing/2014/main" xmlns="" id="{00000000-0008-0000-0700-000025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4" name="Text Box 100">
          <a:extLst>
            <a:ext uri="{FF2B5EF4-FFF2-40B4-BE49-F238E27FC236}">
              <a16:creationId xmlns:a16="http://schemas.microsoft.com/office/drawing/2014/main" xmlns="" id="{00000000-0008-0000-0700-000026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5" name="Text Box 101">
          <a:extLst>
            <a:ext uri="{FF2B5EF4-FFF2-40B4-BE49-F238E27FC236}">
              <a16:creationId xmlns:a16="http://schemas.microsoft.com/office/drawing/2014/main" xmlns="" id="{00000000-0008-0000-0700-000027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6" name="Text Box 102">
          <a:extLst>
            <a:ext uri="{FF2B5EF4-FFF2-40B4-BE49-F238E27FC236}">
              <a16:creationId xmlns:a16="http://schemas.microsoft.com/office/drawing/2014/main" xmlns="" id="{00000000-0008-0000-0700-000028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7" name="Text Box 103">
          <a:extLst>
            <a:ext uri="{FF2B5EF4-FFF2-40B4-BE49-F238E27FC236}">
              <a16:creationId xmlns:a16="http://schemas.microsoft.com/office/drawing/2014/main" xmlns="" id="{00000000-0008-0000-0700-000029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8" name="Text Box 104">
          <a:extLst>
            <a:ext uri="{FF2B5EF4-FFF2-40B4-BE49-F238E27FC236}">
              <a16:creationId xmlns:a16="http://schemas.microsoft.com/office/drawing/2014/main" xmlns="" id="{00000000-0008-0000-0700-00002A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79" name="Text Box 105">
          <a:extLst>
            <a:ext uri="{FF2B5EF4-FFF2-40B4-BE49-F238E27FC236}">
              <a16:creationId xmlns:a16="http://schemas.microsoft.com/office/drawing/2014/main" xmlns="" id="{00000000-0008-0000-0700-00002B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0" name="Text Box 106">
          <a:extLst>
            <a:ext uri="{FF2B5EF4-FFF2-40B4-BE49-F238E27FC236}">
              <a16:creationId xmlns:a16="http://schemas.microsoft.com/office/drawing/2014/main" xmlns="" id="{00000000-0008-0000-0700-00002C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1" name="Text Box 107">
          <a:extLst>
            <a:ext uri="{FF2B5EF4-FFF2-40B4-BE49-F238E27FC236}">
              <a16:creationId xmlns:a16="http://schemas.microsoft.com/office/drawing/2014/main" xmlns="" id="{00000000-0008-0000-0700-00002D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2" name="Text Box 108">
          <a:extLst>
            <a:ext uri="{FF2B5EF4-FFF2-40B4-BE49-F238E27FC236}">
              <a16:creationId xmlns:a16="http://schemas.microsoft.com/office/drawing/2014/main" xmlns="" id="{00000000-0008-0000-0700-00002E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3" name="Text Box 109">
          <a:extLst>
            <a:ext uri="{FF2B5EF4-FFF2-40B4-BE49-F238E27FC236}">
              <a16:creationId xmlns:a16="http://schemas.microsoft.com/office/drawing/2014/main" xmlns="" id="{00000000-0008-0000-0700-00002F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4" name="Text Box 110">
          <a:extLst>
            <a:ext uri="{FF2B5EF4-FFF2-40B4-BE49-F238E27FC236}">
              <a16:creationId xmlns:a16="http://schemas.microsoft.com/office/drawing/2014/main" xmlns="" id="{00000000-0008-0000-0700-000030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5" name="Text Box 111">
          <a:extLst>
            <a:ext uri="{FF2B5EF4-FFF2-40B4-BE49-F238E27FC236}">
              <a16:creationId xmlns:a16="http://schemas.microsoft.com/office/drawing/2014/main" xmlns="" id="{00000000-0008-0000-0700-000031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6" name="Text Box 112">
          <a:extLst>
            <a:ext uri="{FF2B5EF4-FFF2-40B4-BE49-F238E27FC236}">
              <a16:creationId xmlns:a16="http://schemas.microsoft.com/office/drawing/2014/main" xmlns="" id="{00000000-0008-0000-0700-000032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7" name="Text Box 113">
          <a:extLst>
            <a:ext uri="{FF2B5EF4-FFF2-40B4-BE49-F238E27FC236}">
              <a16:creationId xmlns:a16="http://schemas.microsoft.com/office/drawing/2014/main" xmlns="" id="{00000000-0008-0000-0700-000033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8" name="Text Box 114">
          <a:extLst>
            <a:ext uri="{FF2B5EF4-FFF2-40B4-BE49-F238E27FC236}">
              <a16:creationId xmlns:a16="http://schemas.microsoft.com/office/drawing/2014/main" xmlns="" id="{00000000-0008-0000-0700-000034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89" name="Text Box 115">
          <a:extLst>
            <a:ext uri="{FF2B5EF4-FFF2-40B4-BE49-F238E27FC236}">
              <a16:creationId xmlns:a16="http://schemas.microsoft.com/office/drawing/2014/main" xmlns="" id="{00000000-0008-0000-0700-000035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90" name="Text Box 116">
          <a:extLst>
            <a:ext uri="{FF2B5EF4-FFF2-40B4-BE49-F238E27FC236}">
              <a16:creationId xmlns:a16="http://schemas.microsoft.com/office/drawing/2014/main" xmlns="" id="{00000000-0008-0000-0700-000036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91" name="Text Box 117">
          <a:extLst>
            <a:ext uri="{FF2B5EF4-FFF2-40B4-BE49-F238E27FC236}">
              <a16:creationId xmlns:a16="http://schemas.microsoft.com/office/drawing/2014/main" xmlns="" id="{00000000-0008-0000-0700-000037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33</xdr:row>
      <xdr:rowOff>0</xdr:rowOff>
    </xdr:from>
    <xdr:to>
      <xdr:col>8</xdr:col>
      <xdr:colOff>2165350</xdr:colOff>
      <xdr:row>33</xdr:row>
      <xdr:rowOff>200025</xdr:rowOff>
    </xdr:to>
    <xdr:sp macro="" textlink="">
      <xdr:nvSpPr>
        <xdr:cNvPr id="1592" name="Text Box 118">
          <a:extLst>
            <a:ext uri="{FF2B5EF4-FFF2-40B4-BE49-F238E27FC236}">
              <a16:creationId xmlns:a16="http://schemas.microsoft.com/office/drawing/2014/main" xmlns="" id="{00000000-0008-0000-0700-00003806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61</xdr:row>
      <xdr:rowOff>0</xdr:rowOff>
    </xdr:from>
    <xdr:to>
      <xdr:col>8</xdr:col>
      <xdr:colOff>2165350</xdr:colOff>
      <xdr:row>61</xdr:row>
      <xdr:rowOff>161925</xdr:rowOff>
    </xdr:to>
    <xdr:sp macro="" textlink="">
      <xdr:nvSpPr>
        <xdr:cNvPr id="1593" name="Text Box 119">
          <a:extLst>
            <a:ext uri="{FF2B5EF4-FFF2-40B4-BE49-F238E27FC236}">
              <a16:creationId xmlns:a16="http://schemas.microsoft.com/office/drawing/2014/main" xmlns="" id="{00000000-0008-0000-0700-00003906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61</xdr:row>
      <xdr:rowOff>0</xdr:rowOff>
    </xdr:from>
    <xdr:to>
      <xdr:col>8</xdr:col>
      <xdr:colOff>2165350</xdr:colOff>
      <xdr:row>61</xdr:row>
      <xdr:rowOff>161925</xdr:rowOff>
    </xdr:to>
    <xdr:sp macro="" textlink="">
      <xdr:nvSpPr>
        <xdr:cNvPr id="1594" name="Text Box 120">
          <a:extLst>
            <a:ext uri="{FF2B5EF4-FFF2-40B4-BE49-F238E27FC236}">
              <a16:creationId xmlns:a16="http://schemas.microsoft.com/office/drawing/2014/main" xmlns="" id="{00000000-0008-0000-0700-00003A06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95" name="Text Box 123">
          <a:extLst>
            <a:ext uri="{FF2B5EF4-FFF2-40B4-BE49-F238E27FC236}">
              <a16:creationId xmlns:a16="http://schemas.microsoft.com/office/drawing/2014/main" xmlns="" id="{00000000-0008-0000-0700-00003B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96" name="Text Box 124">
          <a:extLst>
            <a:ext uri="{FF2B5EF4-FFF2-40B4-BE49-F238E27FC236}">
              <a16:creationId xmlns:a16="http://schemas.microsoft.com/office/drawing/2014/main" xmlns="" id="{00000000-0008-0000-0700-00003C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97" name="Text Box 125">
          <a:extLst>
            <a:ext uri="{FF2B5EF4-FFF2-40B4-BE49-F238E27FC236}">
              <a16:creationId xmlns:a16="http://schemas.microsoft.com/office/drawing/2014/main" xmlns="" id="{00000000-0008-0000-0700-00003D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98" name="Text Box 126">
          <a:extLst>
            <a:ext uri="{FF2B5EF4-FFF2-40B4-BE49-F238E27FC236}">
              <a16:creationId xmlns:a16="http://schemas.microsoft.com/office/drawing/2014/main" xmlns="" id="{00000000-0008-0000-0700-00003E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599" name="Text Box 127">
          <a:extLst>
            <a:ext uri="{FF2B5EF4-FFF2-40B4-BE49-F238E27FC236}">
              <a16:creationId xmlns:a16="http://schemas.microsoft.com/office/drawing/2014/main" xmlns="" id="{00000000-0008-0000-0700-00003F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600" name="Text Box 128">
          <a:extLst>
            <a:ext uri="{FF2B5EF4-FFF2-40B4-BE49-F238E27FC236}">
              <a16:creationId xmlns:a16="http://schemas.microsoft.com/office/drawing/2014/main" xmlns="" id="{00000000-0008-0000-0700-000040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601" name="Text Box 129">
          <a:extLst>
            <a:ext uri="{FF2B5EF4-FFF2-40B4-BE49-F238E27FC236}">
              <a16:creationId xmlns:a16="http://schemas.microsoft.com/office/drawing/2014/main" xmlns="" id="{00000000-0008-0000-0700-000041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602" name="Text Box 130">
          <a:extLst>
            <a:ext uri="{FF2B5EF4-FFF2-40B4-BE49-F238E27FC236}">
              <a16:creationId xmlns:a16="http://schemas.microsoft.com/office/drawing/2014/main" xmlns="" id="{00000000-0008-0000-0700-000042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03" name="Text Box 95">
          <a:extLst>
            <a:ext uri="{FF2B5EF4-FFF2-40B4-BE49-F238E27FC236}">
              <a16:creationId xmlns:a16="http://schemas.microsoft.com/office/drawing/2014/main" xmlns="" id="{00000000-0008-0000-0700-000043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04" name="Text Box 96">
          <a:extLst>
            <a:ext uri="{FF2B5EF4-FFF2-40B4-BE49-F238E27FC236}">
              <a16:creationId xmlns:a16="http://schemas.microsoft.com/office/drawing/2014/main" xmlns="" id="{00000000-0008-0000-0700-000044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05" name="Text Box 97">
          <a:extLst>
            <a:ext uri="{FF2B5EF4-FFF2-40B4-BE49-F238E27FC236}">
              <a16:creationId xmlns:a16="http://schemas.microsoft.com/office/drawing/2014/main" xmlns="" id="{00000000-0008-0000-0700-000045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06" name="Text Box 98">
          <a:extLst>
            <a:ext uri="{FF2B5EF4-FFF2-40B4-BE49-F238E27FC236}">
              <a16:creationId xmlns:a16="http://schemas.microsoft.com/office/drawing/2014/main" xmlns="" id="{00000000-0008-0000-0700-000046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07" name="Text Box 99">
          <a:extLst>
            <a:ext uri="{FF2B5EF4-FFF2-40B4-BE49-F238E27FC236}">
              <a16:creationId xmlns:a16="http://schemas.microsoft.com/office/drawing/2014/main" xmlns="" id="{00000000-0008-0000-0700-000047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08" name="Text Box 100">
          <a:extLst>
            <a:ext uri="{FF2B5EF4-FFF2-40B4-BE49-F238E27FC236}">
              <a16:creationId xmlns:a16="http://schemas.microsoft.com/office/drawing/2014/main" xmlns="" id="{00000000-0008-0000-0700-000048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09" name="Text Box 101">
          <a:extLst>
            <a:ext uri="{FF2B5EF4-FFF2-40B4-BE49-F238E27FC236}">
              <a16:creationId xmlns:a16="http://schemas.microsoft.com/office/drawing/2014/main" xmlns="" id="{00000000-0008-0000-0700-000049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0" name="Text Box 102">
          <a:extLst>
            <a:ext uri="{FF2B5EF4-FFF2-40B4-BE49-F238E27FC236}">
              <a16:creationId xmlns:a16="http://schemas.microsoft.com/office/drawing/2014/main" xmlns="" id="{00000000-0008-0000-0700-00004A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1" name="Text Box 103">
          <a:extLst>
            <a:ext uri="{FF2B5EF4-FFF2-40B4-BE49-F238E27FC236}">
              <a16:creationId xmlns:a16="http://schemas.microsoft.com/office/drawing/2014/main" xmlns="" id="{00000000-0008-0000-0700-00004B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2" name="Text Box 104">
          <a:extLst>
            <a:ext uri="{FF2B5EF4-FFF2-40B4-BE49-F238E27FC236}">
              <a16:creationId xmlns:a16="http://schemas.microsoft.com/office/drawing/2014/main" xmlns="" id="{00000000-0008-0000-0700-00004C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3" name="Text Box 105">
          <a:extLst>
            <a:ext uri="{FF2B5EF4-FFF2-40B4-BE49-F238E27FC236}">
              <a16:creationId xmlns:a16="http://schemas.microsoft.com/office/drawing/2014/main" xmlns="" id="{00000000-0008-0000-0700-00004D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4" name="Text Box 106">
          <a:extLst>
            <a:ext uri="{FF2B5EF4-FFF2-40B4-BE49-F238E27FC236}">
              <a16:creationId xmlns:a16="http://schemas.microsoft.com/office/drawing/2014/main" xmlns="" id="{00000000-0008-0000-0700-00004E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5" name="Text Box 107">
          <a:extLst>
            <a:ext uri="{FF2B5EF4-FFF2-40B4-BE49-F238E27FC236}">
              <a16:creationId xmlns:a16="http://schemas.microsoft.com/office/drawing/2014/main" xmlns="" id="{00000000-0008-0000-0700-00004F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6" name="Text Box 108">
          <a:extLst>
            <a:ext uri="{FF2B5EF4-FFF2-40B4-BE49-F238E27FC236}">
              <a16:creationId xmlns:a16="http://schemas.microsoft.com/office/drawing/2014/main" xmlns="" id="{00000000-0008-0000-0700-000050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7" name="Text Box 109">
          <a:extLst>
            <a:ext uri="{FF2B5EF4-FFF2-40B4-BE49-F238E27FC236}">
              <a16:creationId xmlns:a16="http://schemas.microsoft.com/office/drawing/2014/main" xmlns="" id="{00000000-0008-0000-0700-000051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8" name="Text Box 110">
          <a:extLst>
            <a:ext uri="{FF2B5EF4-FFF2-40B4-BE49-F238E27FC236}">
              <a16:creationId xmlns:a16="http://schemas.microsoft.com/office/drawing/2014/main" xmlns="" id="{00000000-0008-0000-0700-000052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19" name="Text Box 111">
          <a:extLst>
            <a:ext uri="{FF2B5EF4-FFF2-40B4-BE49-F238E27FC236}">
              <a16:creationId xmlns:a16="http://schemas.microsoft.com/office/drawing/2014/main" xmlns="" id="{00000000-0008-0000-0700-000053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20" name="Text Box 112">
          <a:extLst>
            <a:ext uri="{FF2B5EF4-FFF2-40B4-BE49-F238E27FC236}">
              <a16:creationId xmlns:a16="http://schemas.microsoft.com/office/drawing/2014/main" xmlns="" id="{00000000-0008-0000-0700-000054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21" name="Text Box 113">
          <a:extLst>
            <a:ext uri="{FF2B5EF4-FFF2-40B4-BE49-F238E27FC236}">
              <a16:creationId xmlns:a16="http://schemas.microsoft.com/office/drawing/2014/main" xmlns="" id="{00000000-0008-0000-0700-000055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22" name="Text Box 114">
          <a:extLst>
            <a:ext uri="{FF2B5EF4-FFF2-40B4-BE49-F238E27FC236}">
              <a16:creationId xmlns:a16="http://schemas.microsoft.com/office/drawing/2014/main" xmlns="" id="{00000000-0008-0000-0700-000056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23" name="Text Box 115">
          <a:extLst>
            <a:ext uri="{FF2B5EF4-FFF2-40B4-BE49-F238E27FC236}">
              <a16:creationId xmlns:a16="http://schemas.microsoft.com/office/drawing/2014/main" xmlns="" id="{00000000-0008-0000-0700-000057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24" name="Text Box 116">
          <a:extLst>
            <a:ext uri="{FF2B5EF4-FFF2-40B4-BE49-F238E27FC236}">
              <a16:creationId xmlns:a16="http://schemas.microsoft.com/office/drawing/2014/main" xmlns="" id="{00000000-0008-0000-0700-000058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25" name="Text Box 117">
          <a:extLst>
            <a:ext uri="{FF2B5EF4-FFF2-40B4-BE49-F238E27FC236}">
              <a16:creationId xmlns:a16="http://schemas.microsoft.com/office/drawing/2014/main" xmlns="" id="{00000000-0008-0000-0700-000059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76</xdr:row>
      <xdr:rowOff>0</xdr:rowOff>
    </xdr:from>
    <xdr:to>
      <xdr:col>8</xdr:col>
      <xdr:colOff>2247900</xdr:colOff>
      <xdr:row>76</xdr:row>
      <xdr:rowOff>200025</xdr:rowOff>
    </xdr:to>
    <xdr:sp macro="" textlink="">
      <xdr:nvSpPr>
        <xdr:cNvPr id="1626" name="Text Box 119">
          <a:extLst>
            <a:ext uri="{FF2B5EF4-FFF2-40B4-BE49-F238E27FC236}">
              <a16:creationId xmlns:a16="http://schemas.microsoft.com/office/drawing/2014/main" xmlns="" id="{00000000-0008-0000-0700-00005A060000}"/>
            </a:ext>
          </a:extLst>
        </xdr:cNvPr>
        <xdr:cNvSpPr txBox="1">
          <a:spLocks noChangeArrowheads="1"/>
        </xdr:cNvSpPr>
      </xdr:nvSpPr>
      <xdr:spPr bwMode="auto">
        <a:xfrm>
          <a:off x="8410575" y="281082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76</xdr:row>
      <xdr:rowOff>0</xdr:rowOff>
    </xdr:from>
    <xdr:to>
      <xdr:col>8</xdr:col>
      <xdr:colOff>2247900</xdr:colOff>
      <xdr:row>76</xdr:row>
      <xdr:rowOff>200025</xdr:rowOff>
    </xdr:to>
    <xdr:sp macro="" textlink="">
      <xdr:nvSpPr>
        <xdr:cNvPr id="1627" name="Text Box 120">
          <a:extLst>
            <a:ext uri="{FF2B5EF4-FFF2-40B4-BE49-F238E27FC236}">
              <a16:creationId xmlns:a16="http://schemas.microsoft.com/office/drawing/2014/main" xmlns="" id="{00000000-0008-0000-0700-00005B060000}"/>
            </a:ext>
          </a:extLst>
        </xdr:cNvPr>
        <xdr:cNvSpPr txBox="1">
          <a:spLocks noChangeArrowheads="1"/>
        </xdr:cNvSpPr>
      </xdr:nvSpPr>
      <xdr:spPr bwMode="auto">
        <a:xfrm>
          <a:off x="8410575" y="281082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28" name="Text Box 123">
          <a:extLst>
            <a:ext uri="{FF2B5EF4-FFF2-40B4-BE49-F238E27FC236}">
              <a16:creationId xmlns:a16="http://schemas.microsoft.com/office/drawing/2014/main" xmlns="" id="{00000000-0008-0000-0700-00005C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29" name="Text Box 124">
          <a:extLst>
            <a:ext uri="{FF2B5EF4-FFF2-40B4-BE49-F238E27FC236}">
              <a16:creationId xmlns:a16="http://schemas.microsoft.com/office/drawing/2014/main" xmlns="" id="{00000000-0008-0000-0700-00005D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30" name="Text Box 125">
          <a:extLst>
            <a:ext uri="{FF2B5EF4-FFF2-40B4-BE49-F238E27FC236}">
              <a16:creationId xmlns:a16="http://schemas.microsoft.com/office/drawing/2014/main" xmlns="" id="{00000000-0008-0000-0700-00005E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31" name="Text Box 126">
          <a:extLst>
            <a:ext uri="{FF2B5EF4-FFF2-40B4-BE49-F238E27FC236}">
              <a16:creationId xmlns:a16="http://schemas.microsoft.com/office/drawing/2014/main" xmlns="" id="{00000000-0008-0000-0700-00005F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32" name="Text Box 127">
          <a:extLst>
            <a:ext uri="{FF2B5EF4-FFF2-40B4-BE49-F238E27FC236}">
              <a16:creationId xmlns:a16="http://schemas.microsoft.com/office/drawing/2014/main" xmlns="" id="{00000000-0008-0000-0700-000060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33" name="Text Box 128">
          <a:extLst>
            <a:ext uri="{FF2B5EF4-FFF2-40B4-BE49-F238E27FC236}">
              <a16:creationId xmlns:a16="http://schemas.microsoft.com/office/drawing/2014/main" xmlns="" id="{00000000-0008-0000-0700-000061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34" name="Text Box 129">
          <a:extLst>
            <a:ext uri="{FF2B5EF4-FFF2-40B4-BE49-F238E27FC236}">
              <a16:creationId xmlns:a16="http://schemas.microsoft.com/office/drawing/2014/main" xmlns="" id="{00000000-0008-0000-0700-000062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635" name="Text Box 130">
          <a:extLst>
            <a:ext uri="{FF2B5EF4-FFF2-40B4-BE49-F238E27FC236}">
              <a16:creationId xmlns:a16="http://schemas.microsoft.com/office/drawing/2014/main" xmlns="" id="{00000000-0008-0000-0700-000063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50</xdr:row>
      <xdr:rowOff>0</xdr:rowOff>
    </xdr:from>
    <xdr:to>
      <xdr:col>8</xdr:col>
      <xdr:colOff>2247900</xdr:colOff>
      <xdr:row>50</xdr:row>
      <xdr:rowOff>200025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700-000064060000}"/>
            </a:ext>
          </a:extLst>
        </xdr:cNvPr>
        <xdr:cNvSpPr txBox="1">
          <a:spLocks noChangeArrowheads="1"/>
        </xdr:cNvSpPr>
      </xdr:nvSpPr>
      <xdr:spPr bwMode="auto">
        <a:xfrm>
          <a:off x="84105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37" name="Text Box 95">
          <a:extLst>
            <a:ext uri="{FF2B5EF4-FFF2-40B4-BE49-F238E27FC236}">
              <a16:creationId xmlns:a16="http://schemas.microsoft.com/office/drawing/2014/main" xmlns="" id="{00000000-0008-0000-0700-000065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38" name="Text Box 96">
          <a:extLst>
            <a:ext uri="{FF2B5EF4-FFF2-40B4-BE49-F238E27FC236}">
              <a16:creationId xmlns:a16="http://schemas.microsoft.com/office/drawing/2014/main" xmlns="" id="{00000000-0008-0000-0700-000066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39" name="Text Box 97">
          <a:extLst>
            <a:ext uri="{FF2B5EF4-FFF2-40B4-BE49-F238E27FC236}">
              <a16:creationId xmlns:a16="http://schemas.microsoft.com/office/drawing/2014/main" xmlns="" id="{00000000-0008-0000-0700-000067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0" name="Text Box 98">
          <a:extLst>
            <a:ext uri="{FF2B5EF4-FFF2-40B4-BE49-F238E27FC236}">
              <a16:creationId xmlns:a16="http://schemas.microsoft.com/office/drawing/2014/main" xmlns="" id="{00000000-0008-0000-0700-000068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1" name="Text Box 99">
          <a:extLst>
            <a:ext uri="{FF2B5EF4-FFF2-40B4-BE49-F238E27FC236}">
              <a16:creationId xmlns:a16="http://schemas.microsoft.com/office/drawing/2014/main" xmlns="" id="{00000000-0008-0000-0700-000069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2" name="Text Box 100">
          <a:extLst>
            <a:ext uri="{FF2B5EF4-FFF2-40B4-BE49-F238E27FC236}">
              <a16:creationId xmlns:a16="http://schemas.microsoft.com/office/drawing/2014/main" xmlns="" id="{00000000-0008-0000-0700-00006A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3" name="Text Box 101">
          <a:extLst>
            <a:ext uri="{FF2B5EF4-FFF2-40B4-BE49-F238E27FC236}">
              <a16:creationId xmlns:a16="http://schemas.microsoft.com/office/drawing/2014/main" xmlns="" id="{00000000-0008-0000-0700-00006B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4" name="Text Box 102">
          <a:extLst>
            <a:ext uri="{FF2B5EF4-FFF2-40B4-BE49-F238E27FC236}">
              <a16:creationId xmlns:a16="http://schemas.microsoft.com/office/drawing/2014/main" xmlns="" id="{00000000-0008-0000-0700-00006C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5" name="Text Box 103">
          <a:extLst>
            <a:ext uri="{FF2B5EF4-FFF2-40B4-BE49-F238E27FC236}">
              <a16:creationId xmlns:a16="http://schemas.microsoft.com/office/drawing/2014/main" xmlns="" id="{00000000-0008-0000-0700-00006D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6" name="Text Box 104">
          <a:extLst>
            <a:ext uri="{FF2B5EF4-FFF2-40B4-BE49-F238E27FC236}">
              <a16:creationId xmlns:a16="http://schemas.microsoft.com/office/drawing/2014/main" xmlns="" id="{00000000-0008-0000-0700-00006E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7" name="Text Box 105">
          <a:extLst>
            <a:ext uri="{FF2B5EF4-FFF2-40B4-BE49-F238E27FC236}">
              <a16:creationId xmlns:a16="http://schemas.microsoft.com/office/drawing/2014/main" xmlns="" id="{00000000-0008-0000-0700-00006F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8" name="Text Box 106">
          <a:extLst>
            <a:ext uri="{FF2B5EF4-FFF2-40B4-BE49-F238E27FC236}">
              <a16:creationId xmlns:a16="http://schemas.microsoft.com/office/drawing/2014/main" xmlns="" id="{00000000-0008-0000-0700-000070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49" name="Text Box 107">
          <a:extLst>
            <a:ext uri="{FF2B5EF4-FFF2-40B4-BE49-F238E27FC236}">
              <a16:creationId xmlns:a16="http://schemas.microsoft.com/office/drawing/2014/main" xmlns="" id="{00000000-0008-0000-0700-000071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0" name="Text Box 108">
          <a:extLst>
            <a:ext uri="{FF2B5EF4-FFF2-40B4-BE49-F238E27FC236}">
              <a16:creationId xmlns:a16="http://schemas.microsoft.com/office/drawing/2014/main" xmlns="" id="{00000000-0008-0000-0700-000072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1" name="Text Box 109">
          <a:extLst>
            <a:ext uri="{FF2B5EF4-FFF2-40B4-BE49-F238E27FC236}">
              <a16:creationId xmlns:a16="http://schemas.microsoft.com/office/drawing/2014/main" xmlns="" id="{00000000-0008-0000-0700-000073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2" name="Text Box 110">
          <a:extLst>
            <a:ext uri="{FF2B5EF4-FFF2-40B4-BE49-F238E27FC236}">
              <a16:creationId xmlns:a16="http://schemas.microsoft.com/office/drawing/2014/main" xmlns="" id="{00000000-0008-0000-0700-000074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3" name="Text Box 111">
          <a:extLst>
            <a:ext uri="{FF2B5EF4-FFF2-40B4-BE49-F238E27FC236}">
              <a16:creationId xmlns:a16="http://schemas.microsoft.com/office/drawing/2014/main" xmlns="" id="{00000000-0008-0000-0700-000075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4" name="Text Box 112">
          <a:extLst>
            <a:ext uri="{FF2B5EF4-FFF2-40B4-BE49-F238E27FC236}">
              <a16:creationId xmlns:a16="http://schemas.microsoft.com/office/drawing/2014/main" xmlns="" id="{00000000-0008-0000-0700-000076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5" name="Text Box 113">
          <a:extLst>
            <a:ext uri="{FF2B5EF4-FFF2-40B4-BE49-F238E27FC236}">
              <a16:creationId xmlns:a16="http://schemas.microsoft.com/office/drawing/2014/main" xmlns="" id="{00000000-0008-0000-0700-000077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6" name="Text Box 114">
          <a:extLst>
            <a:ext uri="{FF2B5EF4-FFF2-40B4-BE49-F238E27FC236}">
              <a16:creationId xmlns:a16="http://schemas.microsoft.com/office/drawing/2014/main" xmlns="" id="{00000000-0008-0000-0700-000078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7" name="Text Box 115">
          <a:extLst>
            <a:ext uri="{FF2B5EF4-FFF2-40B4-BE49-F238E27FC236}">
              <a16:creationId xmlns:a16="http://schemas.microsoft.com/office/drawing/2014/main" xmlns="" id="{00000000-0008-0000-0700-000079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8" name="Text Box 116">
          <a:extLst>
            <a:ext uri="{FF2B5EF4-FFF2-40B4-BE49-F238E27FC236}">
              <a16:creationId xmlns:a16="http://schemas.microsoft.com/office/drawing/2014/main" xmlns="" id="{00000000-0008-0000-0700-00007A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59" name="Text Box 117">
          <a:extLst>
            <a:ext uri="{FF2B5EF4-FFF2-40B4-BE49-F238E27FC236}">
              <a16:creationId xmlns:a16="http://schemas.microsoft.com/office/drawing/2014/main" xmlns="" id="{00000000-0008-0000-0700-00007B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50</xdr:row>
      <xdr:rowOff>0</xdr:rowOff>
    </xdr:from>
    <xdr:to>
      <xdr:col>8</xdr:col>
      <xdr:colOff>2247900</xdr:colOff>
      <xdr:row>50</xdr:row>
      <xdr:rowOff>200025</xdr:rowOff>
    </xdr:to>
    <xdr:sp macro="" textlink="">
      <xdr:nvSpPr>
        <xdr:cNvPr id="1660" name="Text Box 118">
          <a:extLst>
            <a:ext uri="{FF2B5EF4-FFF2-40B4-BE49-F238E27FC236}">
              <a16:creationId xmlns:a16="http://schemas.microsoft.com/office/drawing/2014/main" xmlns="" id="{00000000-0008-0000-0700-00007C060000}"/>
            </a:ext>
          </a:extLst>
        </xdr:cNvPr>
        <xdr:cNvSpPr txBox="1">
          <a:spLocks noChangeArrowheads="1"/>
        </xdr:cNvSpPr>
      </xdr:nvSpPr>
      <xdr:spPr bwMode="auto">
        <a:xfrm>
          <a:off x="84105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209550</xdr:rowOff>
    </xdr:to>
    <xdr:sp macro="" textlink="">
      <xdr:nvSpPr>
        <xdr:cNvPr id="1661" name="Text Box 119">
          <a:extLst>
            <a:ext uri="{FF2B5EF4-FFF2-40B4-BE49-F238E27FC236}">
              <a16:creationId xmlns:a16="http://schemas.microsoft.com/office/drawing/2014/main" xmlns="" id="{00000000-0008-0000-0700-00007D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209550</xdr:rowOff>
    </xdr:to>
    <xdr:sp macro="" textlink="">
      <xdr:nvSpPr>
        <xdr:cNvPr id="1662" name="Text Box 120">
          <a:extLst>
            <a:ext uri="{FF2B5EF4-FFF2-40B4-BE49-F238E27FC236}">
              <a16:creationId xmlns:a16="http://schemas.microsoft.com/office/drawing/2014/main" xmlns="" id="{00000000-0008-0000-0700-00007E06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63" name="Text Box 123">
          <a:extLst>
            <a:ext uri="{FF2B5EF4-FFF2-40B4-BE49-F238E27FC236}">
              <a16:creationId xmlns:a16="http://schemas.microsoft.com/office/drawing/2014/main" xmlns="" id="{00000000-0008-0000-0700-00007F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64" name="Text Box 124">
          <a:extLst>
            <a:ext uri="{FF2B5EF4-FFF2-40B4-BE49-F238E27FC236}">
              <a16:creationId xmlns:a16="http://schemas.microsoft.com/office/drawing/2014/main" xmlns="" id="{00000000-0008-0000-0700-000080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65" name="Text Box 125">
          <a:extLst>
            <a:ext uri="{FF2B5EF4-FFF2-40B4-BE49-F238E27FC236}">
              <a16:creationId xmlns:a16="http://schemas.microsoft.com/office/drawing/2014/main" xmlns="" id="{00000000-0008-0000-0700-000081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66" name="Text Box 126">
          <a:extLst>
            <a:ext uri="{FF2B5EF4-FFF2-40B4-BE49-F238E27FC236}">
              <a16:creationId xmlns:a16="http://schemas.microsoft.com/office/drawing/2014/main" xmlns="" id="{00000000-0008-0000-0700-000082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67" name="Text Box 127">
          <a:extLst>
            <a:ext uri="{FF2B5EF4-FFF2-40B4-BE49-F238E27FC236}">
              <a16:creationId xmlns:a16="http://schemas.microsoft.com/office/drawing/2014/main" xmlns="" id="{00000000-0008-0000-0700-000083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68" name="Text Box 128">
          <a:extLst>
            <a:ext uri="{FF2B5EF4-FFF2-40B4-BE49-F238E27FC236}">
              <a16:creationId xmlns:a16="http://schemas.microsoft.com/office/drawing/2014/main" xmlns="" id="{00000000-0008-0000-0700-000084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69" name="Text Box 129">
          <a:extLst>
            <a:ext uri="{FF2B5EF4-FFF2-40B4-BE49-F238E27FC236}">
              <a16:creationId xmlns:a16="http://schemas.microsoft.com/office/drawing/2014/main" xmlns="" id="{00000000-0008-0000-0700-000085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1670" name="Text Box 130">
          <a:extLst>
            <a:ext uri="{FF2B5EF4-FFF2-40B4-BE49-F238E27FC236}">
              <a16:creationId xmlns:a16="http://schemas.microsoft.com/office/drawing/2014/main" xmlns="" id="{00000000-0008-0000-0700-00008606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33</xdr:row>
      <xdr:rowOff>0</xdr:rowOff>
    </xdr:from>
    <xdr:to>
      <xdr:col>8</xdr:col>
      <xdr:colOff>2165350</xdr:colOff>
      <xdr:row>33</xdr:row>
      <xdr:rowOff>171450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700-00008706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xmlns="" id="{00000000-0008-0000-0700-000088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xmlns="" id="{00000000-0008-0000-0700-000089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74" name="Text Box 5">
          <a:extLst>
            <a:ext uri="{FF2B5EF4-FFF2-40B4-BE49-F238E27FC236}">
              <a16:creationId xmlns:a16="http://schemas.microsoft.com/office/drawing/2014/main" xmlns="" id="{00000000-0008-0000-0700-00008A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75" name="Text Box 6">
          <a:extLst>
            <a:ext uri="{FF2B5EF4-FFF2-40B4-BE49-F238E27FC236}">
              <a16:creationId xmlns:a16="http://schemas.microsoft.com/office/drawing/2014/main" xmlns="" id="{00000000-0008-0000-0700-00008B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76" name="Text Box 7">
          <a:extLst>
            <a:ext uri="{FF2B5EF4-FFF2-40B4-BE49-F238E27FC236}">
              <a16:creationId xmlns:a16="http://schemas.microsoft.com/office/drawing/2014/main" xmlns="" id="{00000000-0008-0000-0700-00008C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xmlns="" id="{00000000-0008-0000-0700-00008D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xmlns="" id="{00000000-0008-0000-0700-00008E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79" name="Text Box 10">
          <a:extLst>
            <a:ext uri="{FF2B5EF4-FFF2-40B4-BE49-F238E27FC236}">
              <a16:creationId xmlns:a16="http://schemas.microsoft.com/office/drawing/2014/main" xmlns="" id="{00000000-0008-0000-0700-00008F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0" name="Text Box 11">
          <a:extLst>
            <a:ext uri="{FF2B5EF4-FFF2-40B4-BE49-F238E27FC236}">
              <a16:creationId xmlns:a16="http://schemas.microsoft.com/office/drawing/2014/main" xmlns="" id="{00000000-0008-0000-0700-000090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1" name="Text Box 12">
          <a:extLst>
            <a:ext uri="{FF2B5EF4-FFF2-40B4-BE49-F238E27FC236}">
              <a16:creationId xmlns:a16="http://schemas.microsoft.com/office/drawing/2014/main" xmlns="" id="{00000000-0008-0000-0700-000091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2" name="Text Box 13">
          <a:extLst>
            <a:ext uri="{FF2B5EF4-FFF2-40B4-BE49-F238E27FC236}">
              <a16:creationId xmlns:a16="http://schemas.microsoft.com/office/drawing/2014/main" xmlns="" id="{00000000-0008-0000-0700-000092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3" name="Text Box 14">
          <a:extLst>
            <a:ext uri="{FF2B5EF4-FFF2-40B4-BE49-F238E27FC236}">
              <a16:creationId xmlns:a16="http://schemas.microsoft.com/office/drawing/2014/main" xmlns="" id="{00000000-0008-0000-0700-000093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xmlns="" id="{00000000-0008-0000-0700-000094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5" name="Text Box 16">
          <a:extLst>
            <a:ext uri="{FF2B5EF4-FFF2-40B4-BE49-F238E27FC236}">
              <a16:creationId xmlns:a16="http://schemas.microsoft.com/office/drawing/2014/main" xmlns="" id="{00000000-0008-0000-0700-000095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6" name="Text Box 17">
          <a:extLst>
            <a:ext uri="{FF2B5EF4-FFF2-40B4-BE49-F238E27FC236}">
              <a16:creationId xmlns:a16="http://schemas.microsoft.com/office/drawing/2014/main" xmlns="" id="{00000000-0008-0000-0700-000096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7" name="Text Box 18">
          <a:extLst>
            <a:ext uri="{FF2B5EF4-FFF2-40B4-BE49-F238E27FC236}">
              <a16:creationId xmlns:a16="http://schemas.microsoft.com/office/drawing/2014/main" xmlns="" id="{00000000-0008-0000-0700-000097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8" name="Text Box 19">
          <a:extLst>
            <a:ext uri="{FF2B5EF4-FFF2-40B4-BE49-F238E27FC236}">
              <a16:creationId xmlns:a16="http://schemas.microsoft.com/office/drawing/2014/main" xmlns="" id="{00000000-0008-0000-0700-000098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89" name="Text Box 20">
          <a:extLst>
            <a:ext uri="{FF2B5EF4-FFF2-40B4-BE49-F238E27FC236}">
              <a16:creationId xmlns:a16="http://schemas.microsoft.com/office/drawing/2014/main" xmlns="" id="{00000000-0008-0000-0700-000099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90" name="Text Box 21">
          <a:extLst>
            <a:ext uri="{FF2B5EF4-FFF2-40B4-BE49-F238E27FC236}">
              <a16:creationId xmlns:a16="http://schemas.microsoft.com/office/drawing/2014/main" xmlns="" id="{00000000-0008-0000-0700-00009A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91" name="Text Box 22">
          <a:extLst>
            <a:ext uri="{FF2B5EF4-FFF2-40B4-BE49-F238E27FC236}">
              <a16:creationId xmlns:a16="http://schemas.microsoft.com/office/drawing/2014/main" xmlns="" id="{00000000-0008-0000-0700-00009B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92" name="Text Box 23">
          <a:extLst>
            <a:ext uri="{FF2B5EF4-FFF2-40B4-BE49-F238E27FC236}">
              <a16:creationId xmlns:a16="http://schemas.microsoft.com/office/drawing/2014/main" xmlns="" id="{00000000-0008-0000-0700-00009C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93" name="Text Box 24">
          <a:extLst>
            <a:ext uri="{FF2B5EF4-FFF2-40B4-BE49-F238E27FC236}">
              <a16:creationId xmlns:a16="http://schemas.microsoft.com/office/drawing/2014/main" xmlns="" id="{00000000-0008-0000-0700-00009D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694" name="Text Box 25">
          <a:extLst>
            <a:ext uri="{FF2B5EF4-FFF2-40B4-BE49-F238E27FC236}">
              <a16:creationId xmlns:a16="http://schemas.microsoft.com/office/drawing/2014/main" xmlns="" id="{00000000-0008-0000-0700-00009E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695" name="Text Box 26">
          <a:extLst>
            <a:ext uri="{FF2B5EF4-FFF2-40B4-BE49-F238E27FC236}">
              <a16:creationId xmlns:a16="http://schemas.microsoft.com/office/drawing/2014/main" xmlns="" id="{00000000-0008-0000-0700-00009F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696" name="Text Box 27">
          <a:extLst>
            <a:ext uri="{FF2B5EF4-FFF2-40B4-BE49-F238E27FC236}">
              <a16:creationId xmlns:a16="http://schemas.microsoft.com/office/drawing/2014/main" xmlns="" id="{00000000-0008-0000-0700-0000A0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697" name="Text Box 28">
          <a:extLst>
            <a:ext uri="{FF2B5EF4-FFF2-40B4-BE49-F238E27FC236}">
              <a16:creationId xmlns:a16="http://schemas.microsoft.com/office/drawing/2014/main" xmlns="" id="{00000000-0008-0000-0700-0000A1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698" name="Text Box 29">
          <a:extLst>
            <a:ext uri="{FF2B5EF4-FFF2-40B4-BE49-F238E27FC236}">
              <a16:creationId xmlns:a16="http://schemas.microsoft.com/office/drawing/2014/main" xmlns="" id="{00000000-0008-0000-0700-0000A2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699" name="Text Box 30">
          <a:extLst>
            <a:ext uri="{FF2B5EF4-FFF2-40B4-BE49-F238E27FC236}">
              <a16:creationId xmlns:a16="http://schemas.microsoft.com/office/drawing/2014/main" xmlns="" id="{00000000-0008-0000-0700-0000A3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0" name="Text Box 31">
          <a:extLst>
            <a:ext uri="{FF2B5EF4-FFF2-40B4-BE49-F238E27FC236}">
              <a16:creationId xmlns:a16="http://schemas.microsoft.com/office/drawing/2014/main" xmlns="" id="{00000000-0008-0000-0700-0000A4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1" name="Text Box 32">
          <a:extLst>
            <a:ext uri="{FF2B5EF4-FFF2-40B4-BE49-F238E27FC236}">
              <a16:creationId xmlns:a16="http://schemas.microsoft.com/office/drawing/2014/main" xmlns="" id="{00000000-0008-0000-0700-0000A5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2" name="Text Box 33">
          <a:extLst>
            <a:ext uri="{FF2B5EF4-FFF2-40B4-BE49-F238E27FC236}">
              <a16:creationId xmlns:a16="http://schemas.microsoft.com/office/drawing/2014/main" xmlns="" id="{00000000-0008-0000-0700-0000A6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3" name="Text Box 34">
          <a:extLst>
            <a:ext uri="{FF2B5EF4-FFF2-40B4-BE49-F238E27FC236}">
              <a16:creationId xmlns:a16="http://schemas.microsoft.com/office/drawing/2014/main" xmlns="" id="{00000000-0008-0000-0700-0000A7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4" name="Text Box 35">
          <a:extLst>
            <a:ext uri="{FF2B5EF4-FFF2-40B4-BE49-F238E27FC236}">
              <a16:creationId xmlns:a16="http://schemas.microsoft.com/office/drawing/2014/main" xmlns="" id="{00000000-0008-0000-0700-0000A8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5" name="Text Box 36">
          <a:extLst>
            <a:ext uri="{FF2B5EF4-FFF2-40B4-BE49-F238E27FC236}">
              <a16:creationId xmlns:a16="http://schemas.microsoft.com/office/drawing/2014/main" xmlns="" id="{00000000-0008-0000-0700-0000A9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6" name="Text Box 37">
          <a:extLst>
            <a:ext uri="{FF2B5EF4-FFF2-40B4-BE49-F238E27FC236}">
              <a16:creationId xmlns:a16="http://schemas.microsoft.com/office/drawing/2014/main" xmlns="" id="{00000000-0008-0000-0700-0000AA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7" name="Text Box 38">
          <a:extLst>
            <a:ext uri="{FF2B5EF4-FFF2-40B4-BE49-F238E27FC236}">
              <a16:creationId xmlns:a16="http://schemas.microsoft.com/office/drawing/2014/main" xmlns="" id="{00000000-0008-0000-0700-0000AB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xmlns="" id="{00000000-0008-0000-0700-0000AC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09" name="Text Box 40">
          <a:extLst>
            <a:ext uri="{FF2B5EF4-FFF2-40B4-BE49-F238E27FC236}">
              <a16:creationId xmlns:a16="http://schemas.microsoft.com/office/drawing/2014/main" xmlns="" id="{00000000-0008-0000-0700-0000AD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0" name="Text Box 41">
          <a:extLst>
            <a:ext uri="{FF2B5EF4-FFF2-40B4-BE49-F238E27FC236}">
              <a16:creationId xmlns:a16="http://schemas.microsoft.com/office/drawing/2014/main" xmlns="" id="{00000000-0008-0000-0700-0000AE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1" name="Text Box 42">
          <a:extLst>
            <a:ext uri="{FF2B5EF4-FFF2-40B4-BE49-F238E27FC236}">
              <a16:creationId xmlns:a16="http://schemas.microsoft.com/office/drawing/2014/main" xmlns="" id="{00000000-0008-0000-0700-0000AF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2" name="Text Box 43">
          <a:extLst>
            <a:ext uri="{FF2B5EF4-FFF2-40B4-BE49-F238E27FC236}">
              <a16:creationId xmlns:a16="http://schemas.microsoft.com/office/drawing/2014/main" xmlns="" id="{00000000-0008-0000-0700-0000B0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3" name="Text Box 44">
          <a:extLst>
            <a:ext uri="{FF2B5EF4-FFF2-40B4-BE49-F238E27FC236}">
              <a16:creationId xmlns:a16="http://schemas.microsoft.com/office/drawing/2014/main" xmlns="" id="{00000000-0008-0000-0700-0000B1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4" name="Text Box 45">
          <a:extLst>
            <a:ext uri="{FF2B5EF4-FFF2-40B4-BE49-F238E27FC236}">
              <a16:creationId xmlns:a16="http://schemas.microsoft.com/office/drawing/2014/main" xmlns="" id="{00000000-0008-0000-0700-0000B2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xmlns="" id="{00000000-0008-0000-0700-0000B3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6" name="Text Box 47">
          <a:extLst>
            <a:ext uri="{FF2B5EF4-FFF2-40B4-BE49-F238E27FC236}">
              <a16:creationId xmlns:a16="http://schemas.microsoft.com/office/drawing/2014/main" xmlns="" id="{00000000-0008-0000-0700-0000B4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717" name="Text Box 48">
          <a:extLst>
            <a:ext uri="{FF2B5EF4-FFF2-40B4-BE49-F238E27FC236}">
              <a16:creationId xmlns:a16="http://schemas.microsoft.com/office/drawing/2014/main" xmlns="" id="{00000000-0008-0000-0700-0000B5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8" name="Text Box 49">
          <a:extLst>
            <a:ext uri="{FF2B5EF4-FFF2-40B4-BE49-F238E27FC236}">
              <a16:creationId xmlns:a16="http://schemas.microsoft.com/office/drawing/2014/main" xmlns="" id="{00000000-0008-0000-0700-0000B6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19" name="Text Box 50">
          <a:extLst>
            <a:ext uri="{FF2B5EF4-FFF2-40B4-BE49-F238E27FC236}">
              <a16:creationId xmlns:a16="http://schemas.microsoft.com/office/drawing/2014/main" xmlns="" id="{00000000-0008-0000-0700-0000B7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0" name="Text Box 51">
          <a:extLst>
            <a:ext uri="{FF2B5EF4-FFF2-40B4-BE49-F238E27FC236}">
              <a16:creationId xmlns:a16="http://schemas.microsoft.com/office/drawing/2014/main" xmlns="" id="{00000000-0008-0000-0700-0000B8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1" name="Text Box 52">
          <a:extLst>
            <a:ext uri="{FF2B5EF4-FFF2-40B4-BE49-F238E27FC236}">
              <a16:creationId xmlns:a16="http://schemas.microsoft.com/office/drawing/2014/main" xmlns="" id="{00000000-0008-0000-0700-0000B9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2" name="Text Box 53">
          <a:extLst>
            <a:ext uri="{FF2B5EF4-FFF2-40B4-BE49-F238E27FC236}">
              <a16:creationId xmlns:a16="http://schemas.microsoft.com/office/drawing/2014/main" xmlns="" id="{00000000-0008-0000-0700-0000BA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3" name="Text Box 54">
          <a:extLst>
            <a:ext uri="{FF2B5EF4-FFF2-40B4-BE49-F238E27FC236}">
              <a16:creationId xmlns:a16="http://schemas.microsoft.com/office/drawing/2014/main" xmlns="" id="{00000000-0008-0000-0700-0000BB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4" name="Text Box 55">
          <a:extLst>
            <a:ext uri="{FF2B5EF4-FFF2-40B4-BE49-F238E27FC236}">
              <a16:creationId xmlns:a16="http://schemas.microsoft.com/office/drawing/2014/main" xmlns="" id="{00000000-0008-0000-0700-0000BC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5" name="Text Box 56">
          <a:extLst>
            <a:ext uri="{FF2B5EF4-FFF2-40B4-BE49-F238E27FC236}">
              <a16:creationId xmlns:a16="http://schemas.microsoft.com/office/drawing/2014/main" xmlns="" id="{00000000-0008-0000-0700-0000BD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6" name="Text Box 57">
          <a:extLst>
            <a:ext uri="{FF2B5EF4-FFF2-40B4-BE49-F238E27FC236}">
              <a16:creationId xmlns:a16="http://schemas.microsoft.com/office/drawing/2014/main" xmlns="" id="{00000000-0008-0000-0700-0000BE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7" name="Text Box 58">
          <a:extLst>
            <a:ext uri="{FF2B5EF4-FFF2-40B4-BE49-F238E27FC236}">
              <a16:creationId xmlns:a16="http://schemas.microsoft.com/office/drawing/2014/main" xmlns="" id="{00000000-0008-0000-0700-0000BF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8" name="Text Box 59">
          <a:extLst>
            <a:ext uri="{FF2B5EF4-FFF2-40B4-BE49-F238E27FC236}">
              <a16:creationId xmlns:a16="http://schemas.microsoft.com/office/drawing/2014/main" xmlns="" id="{00000000-0008-0000-0700-0000C0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29" name="Text Box 60">
          <a:extLst>
            <a:ext uri="{FF2B5EF4-FFF2-40B4-BE49-F238E27FC236}">
              <a16:creationId xmlns:a16="http://schemas.microsoft.com/office/drawing/2014/main" xmlns="" id="{00000000-0008-0000-0700-0000C1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0" name="Text Box 61">
          <a:extLst>
            <a:ext uri="{FF2B5EF4-FFF2-40B4-BE49-F238E27FC236}">
              <a16:creationId xmlns:a16="http://schemas.microsoft.com/office/drawing/2014/main" xmlns="" id="{00000000-0008-0000-0700-0000C2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1" name="Text Box 62">
          <a:extLst>
            <a:ext uri="{FF2B5EF4-FFF2-40B4-BE49-F238E27FC236}">
              <a16:creationId xmlns:a16="http://schemas.microsoft.com/office/drawing/2014/main" xmlns="" id="{00000000-0008-0000-0700-0000C3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2" name="Text Box 63">
          <a:extLst>
            <a:ext uri="{FF2B5EF4-FFF2-40B4-BE49-F238E27FC236}">
              <a16:creationId xmlns:a16="http://schemas.microsoft.com/office/drawing/2014/main" xmlns="" id="{00000000-0008-0000-0700-0000C4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3" name="Text Box 64">
          <a:extLst>
            <a:ext uri="{FF2B5EF4-FFF2-40B4-BE49-F238E27FC236}">
              <a16:creationId xmlns:a16="http://schemas.microsoft.com/office/drawing/2014/main" xmlns="" id="{00000000-0008-0000-0700-0000C5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4" name="Text Box 65">
          <a:extLst>
            <a:ext uri="{FF2B5EF4-FFF2-40B4-BE49-F238E27FC236}">
              <a16:creationId xmlns:a16="http://schemas.microsoft.com/office/drawing/2014/main" xmlns="" id="{00000000-0008-0000-0700-0000C6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5" name="Text Box 66">
          <a:extLst>
            <a:ext uri="{FF2B5EF4-FFF2-40B4-BE49-F238E27FC236}">
              <a16:creationId xmlns:a16="http://schemas.microsoft.com/office/drawing/2014/main" xmlns="" id="{00000000-0008-0000-0700-0000C7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6" name="Text Box 67">
          <a:extLst>
            <a:ext uri="{FF2B5EF4-FFF2-40B4-BE49-F238E27FC236}">
              <a16:creationId xmlns:a16="http://schemas.microsoft.com/office/drawing/2014/main" xmlns="" id="{00000000-0008-0000-0700-0000C8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7" name="Text Box 68">
          <a:extLst>
            <a:ext uri="{FF2B5EF4-FFF2-40B4-BE49-F238E27FC236}">
              <a16:creationId xmlns:a16="http://schemas.microsoft.com/office/drawing/2014/main" xmlns="" id="{00000000-0008-0000-0700-0000C9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8" name="Text Box 69">
          <a:extLst>
            <a:ext uri="{FF2B5EF4-FFF2-40B4-BE49-F238E27FC236}">
              <a16:creationId xmlns:a16="http://schemas.microsoft.com/office/drawing/2014/main" xmlns="" id="{00000000-0008-0000-0700-0000CA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39" name="Text Box 70">
          <a:extLst>
            <a:ext uri="{FF2B5EF4-FFF2-40B4-BE49-F238E27FC236}">
              <a16:creationId xmlns:a16="http://schemas.microsoft.com/office/drawing/2014/main" xmlns="" id="{00000000-0008-0000-0700-0000CB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0" name="Text Box 71">
          <a:extLst>
            <a:ext uri="{FF2B5EF4-FFF2-40B4-BE49-F238E27FC236}">
              <a16:creationId xmlns:a16="http://schemas.microsoft.com/office/drawing/2014/main" xmlns="" id="{00000000-0008-0000-0700-0000CC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1" name="Text Box 72">
          <a:extLst>
            <a:ext uri="{FF2B5EF4-FFF2-40B4-BE49-F238E27FC236}">
              <a16:creationId xmlns:a16="http://schemas.microsoft.com/office/drawing/2014/main" xmlns="" id="{00000000-0008-0000-0700-0000CD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2" name="Text Box 73">
          <a:extLst>
            <a:ext uri="{FF2B5EF4-FFF2-40B4-BE49-F238E27FC236}">
              <a16:creationId xmlns:a16="http://schemas.microsoft.com/office/drawing/2014/main" xmlns="" id="{00000000-0008-0000-0700-0000CE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3" name="Text Box 74">
          <a:extLst>
            <a:ext uri="{FF2B5EF4-FFF2-40B4-BE49-F238E27FC236}">
              <a16:creationId xmlns:a16="http://schemas.microsoft.com/office/drawing/2014/main" xmlns="" id="{00000000-0008-0000-0700-0000CF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4" name="Text Box 75">
          <a:extLst>
            <a:ext uri="{FF2B5EF4-FFF2-40B4-BE49-F238E27FC236}">
              <a16:creationId xmlns:a16="http://schemas.microsoft.com/office/drawing/2014/main" xmlns="" id="{00000000-0008-0000-0700-0000D0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5" name="Text Box 76">
          <a:extLst>
            <a:ext uri="{FF2B5EF4-FFF2-40B4-BE49-F238E27FC236}">
              <a16:creationId xmlns:a16="http://schemas.microsoft.com/office/drawing/2014/main" xmlns="" id="{00000000-0008-0000-0700-0000D1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6" name="Text Box 77">
          <a:extLst>
            <a:ext uri="{FF2B5EF4-FFF2-40B4-BE49-F238E27FC236}">
              <a16:creationId xmlns:a16="http://schemas.microsoft.com/office/drawing/2014/main" xmlns="" id="{00000000-0008-0000-0700-0000D2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7" name="Text Box 78">
          <a:extLst>
            <a:ext uri="{FF2B5EF4-FFF2-40B4-BE49-F238E27FC236}">
              <a16:creationId xmlns:a16="http://schemas.microsoft.com/office/drawing/2014/main" xmlns="" id="{00000000-0008-0000-0700-0000D3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8" name="Text Box 79">
          <a:extLst>
            <a:ext uri="{FF2B5EF4-FFF2-40B4-BE49-F238E27FC236}">
              <a16:creationId xmlns:a16="http://schemas.microsoft.com/office/drawing/2014/main" xmlns="" id="{00000000-0008-0000-0700-0000D4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49" name="Text Box 80">
          <a:extLst>
            <a:ext uri="{FF2B5EF4-FFF2-40B4-BE49-F238E27FC236}">
              <a16:creationId xmlns:a16="http://schemas.microsoft.com/office/drawing/2014/main" xmlns="" id="{00000000-0008-0000-0700-0000D5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0" name="Text Box 81">
          <a:extLst>
            <a:ext uri="{FF2B5EF4-FFF2-40B4-BE49-F238E27FC236}">
              <a16:creationId xmlns:a16="http://schemas.microsoft.com/office/drawing/2014/main" xmlns="" id="{00000000-0008-0000-0700-0000D6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1" name="Text Box 82">
          <a:extLst>
            <a:ext uri="{FF2B5EF4-FFF2-40B4-BE49-F238E27FC236}">
              <a16:creationId xmlns:a16="http://schemas.microsoft.com/office/drawing/2014/main" xmlns="" id="{00000000-0008-0000-0700-0000D7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2" name="Text Box 83">
          <a:extLst>
            <a:ext uri="{FF2B5EF4-FFF2-40B4-BE49-F238E27FC236}">
              <a16:creationId xmlns:a16="http://schemas.microsoft.com/office/drawing/2014/main" xmlns="" id="{00000000-0008-0000-0700-0000D8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3" name="Text Box 84">
          <a:extLst>
            <a:ext uri="{FF2B5EF4-FFF2-40B4-BE49-F238E27FC236}">
              <a16:creationId xmlns:a16="http://schemas.microsoft.com/office/drawing/2014/main" xmlns="" id="{00000000-0008-0000-0700-0000D9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4" name="Text Box 85">
          <a:extLst>
            <a:ext uri="{FF2B5EF4-FFF2-40B4-BE49-F238E27FC236}">
              <a16:creationId xmlns:a16="http://schemas.microsoft.com/office/drawing/2014/main" xmlns="" id="{00000000-0008-0000-0700-0000DA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5" name="Text Box 86">
          <a:extLst>
            <a:ext uri="{FF2B5EF4-FFF2-40B4-BE49-F238E27FC236}">
              <a16:creationId xmlns:a16="http://schemas.microsoft.com/office/drawing/2014/main" xmlns="" id="{00000000-0008-0000-0700-0000DB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6" name="Text Box 87">
          <a:extLst>
            <a:ext uri="{FF2B5EF4-FFF2-40B4-BE49-F238E27FC236}">
              <a16:creationId xmlns:a16="http://schemas.microsoft.com/office/drawing/2014/main" xmlns="" id="{00000000-0008-0000-0700-0000DC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7" name="Text Box 88">
          <a:extLst>
            <a:ext uri="{FF2B5EF4-FFF2-40B4-BE49-F238E27FC236}">
              <a16:creationId xmlns:a16="http://schemas.microsoft.com/office/drawing/2014/main" xmlns="" id="{00000000-0008-0000-0700-0000DD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8" name="Text Box 89">
          <a:extLst>
            <a:ext uri="{FF2B5EF4-FFF2-40B4-BE49-F238E27FC236}">
              <a16:creationId xmlns:a16="http://schemas.microsoft.com/office/drawing/2014/main" xmlns="" id="{00000000-0008-0000-0700-0000DE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59" name="Text Box 90">
          <a:extLst>
            <a:ext uri="{FF2B5EF4-FFF2-40B4-BE49-F238E27FC236}">
              <a16:creationId xmlns:a16="http://schemas.microsoft.com/office/drawing/2014/main" xmlns="" id="{00000000-0008-0000-0700-0000DF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60" name="Text Box 91">
          <a:extLst>
            <a:ext uri="{FF2B5EF4-FFF2-40B4-BE49-F238E27FC236}">
              <a16:creationId xmlns:a16="http://schemas.microsoft.com/office/drawing/2014/main" xmlns="" id="{00000000-0008-0000-0700-0000E0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761" name="Text Box 92">
          <a:extLst>
            <a:ext uri="{FF2B5EF4-FFF2-40B4-BE49-F238E27FC236}">
              <a16:creationId xmlns:a16="http://schemas.microsoft.com/office/drawing/2014/main" xmlns="" id="{00000000-0008-0000-0700-0000E106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762" name="Text Box 93">
          <a:extLst>
            <a:ext uri="{FF2B5EF4-FFF2-40B4-BE49-F238E27FC236}">
              <a16:creationId xmlns:a16="http://schemas.microsoft.com/office/drawing/2014/main" xmlns="" id="{00000000-0008-0000-0700-0000E2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1763" name="Text Box 94">
          <a:extLst>
            <a:ext uri="{FF2B5EF4-FFF2-40B4-BE49-F238E27FC236}">
              <a16:creationId xmlns:a16="http://schemas.microsoft.com/office/drawing/2014/main" xmlns="" id="{00000000-0008-0000-0700-0000E306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64" name="Text Box 95">
          <a:extLst>
            <a:ext uri="{FF2B5EF4-FFF2-40B4-BE49-F238E27FC236}">
              <a16:creationId xmlns:a16="http://schemas.microsoft.com/office/drawing/2014/main" xmlns="" id="{00000000-0008-0000-0700-0000E4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65" name="Text Box 96">
          <a:extLst>
            <a:ext uri="{FF2B5EF4-FFF2-40B4-BE49-F238E27FC236}">
              <a16:creationId xmlns:a16="http://schemas.microsoft.com/office/drawing/2014/main" xmlns="" id="{00000000-0008-0000-0700-0000E5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66" name="Text Box 97">
          <a:extLst>
            <a:ext uri="{FF2B5EF4-FFF2-40B4-BE49-F238E27FC236}">
              <a16:creationId xmlns:a16="http://schemas.microsoft.com/office/drawing/2014/main" xmlns="" id="{00000000-0008-0000-0700-0000E6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67" name="Text Box 98">
          <a:extLst>
            <a:ext uri="{FF2B5EF4-FFF2-40B4-BE49-F238E27FC236}">
              <a16:creationId xmlns:a16="http://schemas.microsoft.com/office/drawing/2014/main" xmlns="" id="{00000000-0008-0000-0700-0000E7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68" name="Text Box 99">
          <a:extLst>
            <a:ext uri="{FF2B5EF4-FFF2-40B4-BE49-F238E27FC236}">
              <a16:creationId xmlns:a16="http://schemas.microsoft.com/office/drawing/2014/main" xmlns="" id="{00000000-0008-0000-0700-0000E8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69" name="Text Box 100">
          <a:extLst>
            <a:ext uri="{FF2B5EF4-FFF2-40B4-BE49-F238E27FC236}">
              <a16:creationId xmlns:a16="http://schemas.microsoft.com/office/drawing/2014/main" xmlns="" id="{00000000-0008-0000-0700-0000E9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0" name="Text Box 101">
          <a:extLst>
            <a:ext uri="{FF2B5EF4-FFF2-40B4-BE49-F238E27FC236}">
              <a16:creationId xmlns:a16="http://schemas.microsoft.com/office/drawing/2014/main" xmlns="" id="{00000000-0008-0000-0700-0000EA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1" name="Text Box 102">
          <a:extLst>
            <a:ext uri="{FF2B5EF4-FFF2-40B4-BE49-F238E27FC236}">
              <a16:creationId xmlns:a16="http://schemas.microsoft.com/office/drawing/2014/main" xmlns="" id="{00000000-0008-0000-0700-0000EB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2" name="Text Box 103">
          <a:extLst>
            <a:ext uri="{FF2B5EF4-FFF2-40B4-BE49-F238E27FC236}">
              <a16:creationId xmlns:a16="http://schemas.microsoft.com/office/drawing/2014/main" xmlns="" id="{00000000-0008-0000-0700-0000EC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3" name="Text Box 104">
          <a:extLst>
            <a:ext uri="{FF2B5EF4-FFF2-40B4-BE49-F238E27FC236}">
              <a16:creationId xmlns:a16="http://schemas.microsoft.com/office/drawing/2014/main" xmlns="" id="{00000000-0008-0000-0700-0000ED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4" name="Text Box 105">
          <a:extLst>
            <a:ext uri="{FF2B5EF4-FFF2-40B4-BE49-F238E27FC236}">
              <a16:creationId xmlns:a16="http://schemas.microsoft.com/office/drawing/2014/main" xmlns="" id="{00000000-0008-0000-0700-0000EE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5" name="Text Box 106">
          <a:extLst>
            <a:ext uri="{FF2B5EF4-FFF2-40B4-BE49-F238E27FC236}">
              <a16:creationId xmlns:a16="http://schemas.microsoft.com/office/drawing/2014/main" xmlns="" id="{00000000-0008-0000-0700-0000EF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6" name="Text Box 107">
          <a:extLst>
            <a:ext uri="{FF2B5EF4-FFF2-40B4-BE49-F238E27FC236}">
              <a16:creationId xmlns:a16="http://schemas.microsoft.com/office/drawing/2014/main" xmlns="" id="{00000000-0008-0000-0700-0000F0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7" name="Text Box 108">
          <a:extLst>
            <a:ext uri="{FF2B5EF4-FFF2-40B4-BE49-F238E27FC236}">
              <a16:creationId xmlns:a16="http://schemas.microsoft.com/office/drawing/2014/main" xmlns="" id="{00000000-0008-0000-0700-0000F1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8" name="Text Box 109">
          <a:extLst>
            <a:ext uri="{FF2B5EF4-FFF2-40B4-BE49-F238E27FC236}">
              <a16:creationId xmlns:a16="http://schemas.microsoft.com/office/drawing/2014/main" xmlns="" id="{00000000-0008-0000-0700-0000F2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79" name="Text Box 110">
          <a:extLst>
            <a:ext uri="{FF2B5EF4-FFF2-40B4-BE49-F238E27FC236}">
              <a16:creationId xmlns:a16="http://schemas.microsoft.com/office/drawing/2014/main" xmlns="" id="{00000000-0008-0000-0700-0000F3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80" name="Text Box 111">
          <a:extLst>
            <a:ext uri="{FF2B5EF4-FFF2-40B4-BE49-F238E27FC236}">
              <a16:creationId xmlns:a16="http://schemas.microsoft.com/office/drawing/2014/main" xmlns="" id="{00000000-0008-0000-0700-0000F4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81" name="Text Box 112">
          <a:extLst>
            <a:ext uri="{FF2B5EF4-FFF2-40B4-BE49-F238E27FC236}">
              <a16:creationId xmlns:a16="http://schemas.microsoft.com/office/drawing/2014/main" xmlns="" id="{00000000-0008-0000-0700-0000F5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82" name="Text Box 113">
          <a:extLst>
            <a:ext uri="{FF2B5EF4-FFF2-40B4-BE49-F238E27FC236}">
              <a16:creationId xmlns:a16="http://schemas.microsoft.com/office/drawing/2014/main" xmlns="" id="{00000000-0008-0000-0700-0000F6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83" name="Text Box 114">
          <a:extLst>
            <a:ext uri="{FF2B5EF4-FFF2-40B4-BE49-F238E27FC236}">
              <a16:creationId xmlns:a16="http://schemas.microsoft.com/office/drawing/2014/main" xmlns="" id="{00000000-0008-0000-0700-0000F7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84" name="Text Box 115">
          <a:extLst>
            <a:ext uri="{FF2B5EF4-FFF2-40B4-BE49-F238E27FC236}">
              <a16:creationId xmlns:a16="http://schemas.microsoft.com/office/drawing/2014/main" xmlns="" id="{00000000-0008-0000-0700-0000F8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85" name="Text Box 116">
          <a:extLst>
            <a:ext uri="{FF2B5EF4-FFF2-40B4-BE49-F238E27FC236}">
              <a16:creationId xmlns:a16="http://schemas.microsoft.com/office/drawing/2014/main" xmlns="" id="{00000000-0008-0000-0700-0000F9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86" name="Text Box 117">
          <a:extLst>
            <a:ext uri="{FF2B5EF4-FFF2-40B4-BE49-F238E27FC236}">
              <a16:creationId xmlns:a16="http://schemas.microsoft.com/office/drawing/2014/main" xmlns="" id="{00000000-0008-0000-0700-0000FA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33</xdr:row>
      <xdr:rowOff>0</xdr:rowOff>
    </xdr:from>
    <xdr:to>
      <xdr:col>8</xdr:col>
      <xdr:colOff>2165350</xdr:colOff>
      <xdr:row>33</xdr:row>
      <xdr:rowOff>171450</xdr:rowOff>
    </xdr:to>
    <xdr:sp macro="" textlink="">
      <xdr:nvSpPr>
        <xdr:cNvPr id="1787" name="Text Box 118">
          <a:extLst>
            <a:ext uri="{FF2B5EF4-FFF2-40B4-BE49-F238E27FC236}">
              <a16:creationId xmlns:a16="http://schemas.microsoft.com/office/drawing/2014/main" xmlns="" id="{00000000-0008-0000-0700-0000FB06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61</xdr:row>
      <xdr:rowOff>0</xdr:rowOff>
    </xdr:from>
    <xdr:to>
      <xdr:col>8</xdr:col>
      <xdr:colOff>2165350</xdr:colOff>
      <xdr:row>61</xdr:row>
      <xdr:rowOff>161925</xdr:rowOff>
    </xdr:to>
    <xdr:sp macro="" textlink="">
      <xdr:nvSpPr>
        <xdr:cNvPr id="1788" name="Text Box 119">
          <a:extLst>
            <a:ext uri="{FF2B5EF4-FFF2-40B4-BE49-F238E27FC236}">
              <a16:creationId xmlns:a16="http://schemas.microsoft.com/office/drawing/2014/main" xmlns="" id="{00000000-0008-0000-0700-0000FC06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61</xdr:row>
      <xdr:rowOff>0</xdr:rowOff>
    </xdr:from>
    <xdr:to>
      <xdr:col>8</xdr:col>
      <xdr:colOff>2165350</xdr:colOff>
      <xdr:row>61</xdr:row>
      <xdr:rowOff>161925</xdr:rowOff>
    </xdr:to>
    <xdr:sp macro="" textlink="">
      <xdr:nvSpPr>
        <xdr:cNvPr id="1789" name="Text Box 120">
          <a:extLst>
            <a:ext uri="{FF2B5EF4-FFF2-40B4-BE49-F238E27FC236}">
              <a16:creationId xmlns:a16="http://schemas.microsoft.com/office/drawing/2014/main" xmlns="" id="{00000000-0008-0000-0700-0000FD06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90" name="Text Box 123">
          <a:extLst>
            <a:ext uri="{FF2B5EF4-FFF2-40B4-BE49-F238E27FC236}">
              <a16:creationId xmlns:a16="http://schemas.microsoft.com/office/drawing/2014/main" xmlns="" id="{00000000-0008-0000-0700-0000FE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91" name="Text Box 124">
          <a:extLst>
            <a:ext uri="{FF2B5EF4-FFF2-40B4-BE49-F238E27FC236}">
              <a16:creationId xmlns:a16="http://schemas.microsoft.com/office/drawing/2014/main" xmlns="" id="{00000000-0008-0000-0700-0000FF06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92" name="Text Box 125">
          <a:extLst>
            <a:ext uri="{FF2B5EF4-FFF2-40B4-BE49-F238E27FC236}">
              <a16:creationId xmlns:a16="http://schemas.microsoft.com/office/drawing/2014/main" xmlns="" id="{00000000-0008-0000-0700-00000007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93" name="Text Box 126">
          <a:extLst>
            <a:ext uri="{FF2B5EF4-FFF2-40B4-BE49-F238E27FC236}">
              <a16:creationId xmlns:a16="http://schemas.microsoft.com/office/drawing/2014/main" xmlns="" id="{00000000-0008-0000-0700-00000107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94" name="Text Box 127">
          <a:extLst>
            <a:ext uri="{FF2B5EF4-FFF2-40B4-BE49-F238E27FC236}">
              <a16:creationId xmlns:a16="http://schemas.microsoft.com/office/drawing/2014/main" xmlns="" id="{00000000-0008-0000-0700-00000207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95" name="Text Box 128">
          <a:extLst>
            <a:ext uri="{FF2B5EF4-FFF2-40B4-BE49-F238E27FC236}">
              <a16:creationId xmlns:a16="http://schemas.microsoft.com/office/drawing/2014/main" xmlns="" id="{00000000-0008-0000-0700-00000307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96" name="Text Box 129">
          <a:extLst>
            <a:ext uri="{FF2B5EF4-FFF2-40B4-BE49-F238E27FC236}">
              <a16:creationId xmlns:a16="http://schemas.microsoft.com/office/drawing/2014/main" xmlns="" id="{00000000-0008-0000-0700-00000407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1797" name="Text Box 130">
          <a:extLst>
            <a:ext uri="{FF2B5EF4-FFF2-40B4-BE49-F238E27FC236}">
              <a16:creationId xmlns:a16="http://schemas.microsoft.com/office/drawing/2014/main" xmlns="" id="{00000000-0008-0000-0700-00000507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798" name="Text Box 95">
          <a:extLst>
            <a:ext uri="{FF2B5EF4-FFF2-40B4-BE49-F238E27FC236}">
              <a16:creationId xmlns:a16="http://schemas.microsoft.com/office/drawing/2014/main" xmlns="" id="{00000000-0008-0000-0700-000006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799" name="Text Box 96">
          <a:extLst>
            <a:ext uri="{FF2B5EF4-FFF2-40B4-BE49-F238E27FC236}">
              <a16:creationId xmlns:a16="http://schemas.microsoft.com/office/drawing/2014/main" xmlns="" id="{00000000-0008-0000-0700-000007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0" name="Text Box 97">
          <a:extLst>
            <a:ext uri="{FF2B5EF4-FFF2-40B4-BE49-F238E27FC236}">
              <a16:creationId xmlns:a16="http://schemas.microsoft.com/office/drawing/2014/main" xmlns="" id="{00000000-0008-0000-0700-000008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1" name="Text Box 98">
          <a:extLst>
            <a:ext uri="{FF2B5EF4-FFF2-40B4-BE49-F238E27FC236}">
              <a16:creationId xmlns:a16="http://schemas.microsoft.com/office/drawing/2014/main" xmlns="" id="{00000000-0008-0000-0700-000009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2" name="Text Box 99">
          <a:extLst>
            <a:ext uri="{FF2B5EF4-FFF2-40B4-BE49-F238E27FC236}">
              <a16:creationId xmlns:a16="http://schemas.microsoft.com/office/drawing/2014/main" xmlns="" id="{00000000-0008-0000-0700-00000A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3" name="Text Box 100">
          <a:extLst>
            <a:ext uri="{FF2B5EF4-FFF2-40B4-BE49-F238E27FC236}">
              <a16:creationId xmlns:a16="http://schemas.microsoft.com/office/drawing/2014/main" xmlns="" id="{00000000-0008-0000-0700-00000B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4" name="Text Box 101">
          <a:extLst>
            <a:ext uri="{FF2B5EF4-FFF2-40B4-BE49-F238E27FC236}">
              <a16:creationId xmlns:a16="http://schemas.microsoft.com/office/drawing/2014/main" xmlns="" id="{00000000-0008-0000-0700-00000C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5" name="Text Box 102">
          <a:extLst>
            <a:ext uri="{FF2B5EF4-FFF2-40B4-BE49-F238E27FC236}">
              <a16:creationId xmlns:a16="http://schemas.microsoft.com/office/drawing/2014/main" xmlns="" id="{00000000-0008-0000-0700-00000D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6" name="Text Box 103">
          <a:extLst>
            <a:ext uri="{FF2B5EF4-FFF2-40B4-BE49-F238E27FC236}">
              <a16:creationId xmlns:a16="http://schemas.microsoft.com/office/drawing/2014/main" xmlns="" id="{00000000-0008-0000-0700-00000E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7" name="Text Box 104">
          <a:extLst>
            <a:ext uri="{FF2B5EF4-FFF2-40B4-BE49-F238E27FC236}">
              <a16:creationId xmlns:a16="http://schemas.microsoft.com/office/drawing/2014/main" xmlns="" id="{00000000-0008-0000-0700-00000F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8" name="Text Box 105">
          <a:extLst>
            <a:ext uri="{FF2B5EF4-FFF2-40B4-BE49-F238E27FC236}">
              <a16:creationId xmlns:a16="http://schemas.microsoft.com/office/drawing/2014/main" xmlns="" id="{00000000-0008-0000-0700-000010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09" name="Text Box 106">
          <a:extLst>
            <a:ext uri="{FF2B5EF4-FFF2-40B4-BE49-F238E27FC236}">
              <a16:creationId xmlns:a16="http://schemas.microsoft.com/office/drawing/2014/main" xmlns="" id="{00000000-0008-0000-0700-000011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0" name="Text Box 107">
          <a:extLst>
            <a:ext uri="{FF2B5EF4-FFF2-40B4-BE49-F238E27FC236}">
              <a16:creationId xmlns:a16="http://schemas.microsoft.com/office/drawing/2014/main" xmlns="" id="{00000000-0008-0000-0700-000012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1" name="Text Box 108">
          <a:extLst>
            <a:ext uri="{FF2B5EF4-FFF2-40B4-BE49-F238E27FC236}">
              <a16:creationId xmlns:a16="http://schemas.microsoft.com/office/drawing/2014/main" xmlns="" id="{00000000-0008-0000-0700-000013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2" name="Text Box 109">
          <a:extLst>
            <a:ext uri="{FF2B5EF4-FFF2-40B4-BE49-F238E27FC236}">
              <a16:creationId xmlns:a16="http://schemas.microsoft.com/office/drawing/2014/main" xmlns="" id="{00000000-0008-0000-0700-000014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3" name="Text Box 110">
          <a:extLst>
            <a:ext uri="{FF2B5EF4-FFF2-40B4-BE49-F238E27FC236}">
              <a16:creationId xmlns:a16="http://schemas.microsoft.com/office/drawing/2014/main" xmlns="" id="{00000000-0008-0000-0700-000015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4" name="Text Box 111">
          <a:extLst>
            <a:ext uri="{FF2B5EF4-FFF2-40B4-BE49-F238E27FC236}">
              <a16:creationId xmlns:a16="http://schemas.microsoft.com/office/drawing/2014/main" xmlns="" id="{00000000-0008-0000-0700-000016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5" name="Text Box 112">
          <a:extLst>
            <a:ext uri="{FF2B5EF4-FFF2-40B4-BE49-F238E27FC236}">
              <a16:creationId xmlns:a16="http://schemas.microsoft.com/office/drawing/2014/main" xmlns="" id="{00000000-0008-0000-0700-000017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6" name="Text Box 113">
          <a:extLst>
            <a:ext uri="{FF2B5EF4-FFF2-40B4-BE49-F238E27FC236}">
              <a16:creationId xmlns:a16="http://schemas.microsoft.com/office/drawing/2014/main" xmlns="" id="{00000000-0008-0000-0700-000018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7" name="Text Box 114">
          <a:extLst>
            <a:ext uri="{FF2B5EF4-FFF2-40B4-BE49-F238E27FC236}">
              <a16:creationId xmlns:a16="http://schemas.microsoft.com/office/drawing/2014/main" xmlns="" id="{00000000-0008-0000-0700-000019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8" name="Text Box 115">
          <a:extLst>
            <a:ext uri="{FF2B5EF4-FFF2-40B4-BE49-F238E27FC236}">
              <a16:creationId xmlns:a16="http://schemas.microsoft.com/office/drawing/2014/main" xmlns="" id="{00000000-0008-0000-0700-00001A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19" name="Text Box 116">
          <a:extLst>
            <a:ext uri="{FF2B5EF4-FFF2-40B4-BE49-F238E27FC236}">
              <a16:creationId xmlns:a16="http://schemas.microsoft.com/office/drawing/2014/main" xmlns="" id="{00000000-0008-0000-0700-00001B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20" name="Text Box 117">
          <a:extLst>
            <a:ext uri="{FF2B5EF4-FFF2-40B4-BE49-F238E27FC236}">
              <a16:creationId xmlns:a16="http://schemas.microsoft.com/office/drawing/2014/main" xmlns="" id="{00000000-0008-0000-0700-00001C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81</xdr:row>
      <xdr:rowOff>0</xdr:rowOff>
    </xdr:from>
    <xdr:to>
      <xdr:col>8</xdr:col>
      <xdr:colOff>2247900</xdr:colOff>
      <xdr:row>81</xdr:row>
      <xdr:rowOff>200025</xdr:rowOff>
    </xdr:to>
    <xdr:sp macro="" textlink="">
      <xdr:nvSpPr>
        <xdr:cNvPr id="1821" name="Text Box 119">
          <a:extLst>
            <a:ext uri="{FF2B5EF4-FFF2-40B4-BE49-F238E27FC236}">
              <a16:creationId xmlns:a16="http://schemas.microsoft.com/office/drawing/2014/main" xmlns="" id="{00000000-0008-0000-0700-00001D070000}"/>
            </a:ext>
          </a:extLst>
        </xdr:cNvPr>
        <xdr:cNvSpPr txBox="1">
          <a:spLocks noChangeArrowheads="1"/>
        </xdr:cNvSpPr>
      </xdr:nvSpPr>
      <xdr:spPr bwMode="auto">
        <a:xfrm>
          <a:off x="8410575" y="290893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81</xdr:row>
      <xdr:rowOff>0</xdr:rowOff>
    </xdr:from>
    <xdr:to>
      <xdr:col>8</xdr:col>
      <xdr:colOff>2247900</xdr:colOff>
      <xdr:row>81</xdr:row>
      <xdr:rowOff>200025</xdr:rowOff>
    </xdr:to>
    <xdr:sp macro="" textlink="">
      <xdr:nvSpPr>
        <xdr:cNvPr id="1822" name="Text Box 120">
          <a:extLst>
            <a:ext uri="{FF2B5EF4-FFF2-40B4-BE49-F238E27FC236}">
              <a16:creationId xmlns:a16="http://schemas.microsoft.com/office/drawing/2014/main" xmlns="" id="{00000000-0008-0000-0700-00001E070000}"/>
            </a:ext>
          </a:extLst>
        </xdr:cNvPr>
        <xdr:cNvSpPr txBox="1">
          <a:spLocks noChangeArrowheads="1"/>
        </xdr:cNvSpPr>
      </xdr:nvSpPr>
      <xdr:spPr bwMode="auto">
        <a:xfrm>
          <a:off x="8410575" y="290893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23" name="Text Box 123">
          <a:extLst>
            <a:ext uri="{FF2B5EF4-FFF2-40B4-BE49-F238E27FC236}">
              <a16:creationId xmlns:a16="http://schemas.microsoft.com/office/drawing/2014/main" xmlns="" id="{00000000-0008-0000-0700-00001F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24" name="Text Box 124">
          <a:extLst>
            <a:ext uri="{FF2B5EF4-FFF2-40B4-BE49-F238E27FC236}">
              <a16:creationId xmlns:a16="http://schemas.microsoft.com/office/drawing/2014/main" xmlns="" id="{00000000-0008-0000-0700-000020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25" name="Text Box 125">
          <a:extLst>
            <a:ext uri="{FF2B5EF4-FFF2-40B4-BE49-F238E27FC236}">
              <a16:creationId xmlns:a16="http://schemas.microsoft.com/office/drawing/2014/main" xmlns="" id="{00000000-0008-0000-0700-000021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26" name="Text Box 126">
          <a:extLst>
            <a:ext uri="{FF2B5EF4-FFF2-40B4-BE49-F238E27FC236}">
              <a16:creationId xmlns:a16="http://schemas.microsoft.com/office/drawing/2014/main" xmlns="" id="{00000000-0008-0000-0700-000022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27" name="Text Box 127">
          <a:extLst>
            <a:ext uri="{FF2B5EF4-FFF2-40B4-BE49-F238E27FC236}">
              <a16:creationId xmlns:a16="http://schemas.microsoft.com/office/drawing/2014/main" xmlns="" id="{00000000-0008-0000-0700-000023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28" name="Text Box 128">
          <a:extLst>
            <a:ext uri="{FF2B5EF4-FFF2-40B4-BE49-F238E27FC236}">
              <a16:creationId xmlns:a16="http://schemas.microsoft.com/office/drawing/2014/main" xmlns="" id="{00000000-0008-0000-0700-000024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29" name="Text Box 129">
          <a:extLst>
            <a:ext uri="{FF2B5EF4-FFF2-40B4-BE49-F238E27FC236}">
              <a16:creationId xmlns:a16="http://schemas.microsoft.com/office/drawing/2014/main" xmlns="" id="{00000000-0008-0000-0700-000025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1830" name="Text Box 130">
          <a:extLst>
            <a:ext uri="{FF2B5EF4-FFF2-40B4-BE49-F238E27FC236}">
              <a16:creationId xmlns:a16="http://schemas.microsoft.com/office/drawing/2014/main" xmlns="" id="{00000000-0008-0000-0700-00002607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50</xdr:row>
      <xdr:rowOff>0</xdr:rowOff>
    </xdr:from>
    <xdr:to>
      <xdr:col>8</xdr:col>
      <xdr:colOff>2247900</xdr:colOff>
      <xdr:row>50</xdr:row>
      <xdr:rowOff>200025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700-000027070000}"/>
            </a:ext>
          </a:extLst>
        </xdr:cNvPr>
        <xdr:cNvSpPr txBox="1">
          <a:spLocks noChangeArrowheads="1"/>
        </xdr:cNvSpPr>
      </xdr:nvSpPr>
      <xdr:spPr bwMode="auto">
        <a:xfrm>
          <a:off x="84105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32" name="Text Box 95">
          <a:extLst>
            <a:ext uri="{FF2B5EF4-FFF2-40B4-BE49-F238E27FC236}">
              <a16:creationId xmlns:a16="http://schemas.microsoft.com/office/drawing/2014/main" xmlns="" id="{00000000-0008-0000-0700-000028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33" name="Text Box 96">
          <a:extLst>
            <a:ext uri="{FF2B5EF4-FFF2-40B4-BE49-F238E27FC236}">
              <a16:creationId xmlns:a16="http://schemas.microsoft.com/office/drawing/2014/main" xmlns="" id="{00000000-0008-0000-0700-000029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34" name="Text Box 97">
          <a:extLst>
            <a:ext uri="{FF2B5EF4-FFF2-40B4-BE49-F238E27FC236}">
              <a16:creationId xmlns:a16="http://schemas.microsoft.com/office/drawing/2014/main" xmlns="" id="{00000000-0008-0000-0700-00002A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35" name="Text Box 98">
          <a:extLst>
            <a:ext uri="{FF2B5EF4-FFF2-40B4-BE49-F238E27FC236}">
              <a16:creationId xmlns:a16="http://schemas.microsoft.com/office/drawing/2014/main" xmlns="" id="{00000000-0008-0000-0700-00002B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36" name="Text Box 99">
          <a:extLst>
            <a:ext uri="{FF2B5EF4-FFF2-40B4-BE49-F238E27FC236}">
              <a16:creationId xmlns:a16="http://schemas.microsoft.com/office/drawing/2014/main" xmlns="" id="{00000000-0008-0000-0700-00002C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37" name="Text Box 100">
          <a:extLst>
            <a:ext uri="{FF2B5EF4-FFF2-40B4-BE49-F238E27FC236}">
              <a16:creationId xmlns:a16="http://schemas.microsoft.com/office/drawing/2014/main" xmlns="" id="{00000000-0008-0000-0700-00002D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38" name="Text Box 101">
          <a:extLst>
            <a:ext uri="{FF2B5EF4-FFF2-40B4-BE49-F238E27FC236}">
              <a16:creationId xmlns:a16="http://schemas.microsoft.com/office/drawing/2014/main" xmlns="" id="{00000000-0008-0000-0700-00002E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39" name="Text Box 102">
          <a:extLst>
            <a:ext uri="{FF2B5EF4-FFF2-40B4-BE49-F238E27FC236}">
              <a16:creationId xmlns:a16="http://schemas.microsoft.com/office/drawing/2014/main" xmlns="" id="{00000000-0008-0000-0700-00002F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0" name="Text Box 103">
          <a:extLst>
            <a:ext uri="{FF2B5EF4-FFF2-40B4-BE49-F238E27FC236}">
              <a16:creationId xmlns:a16="http://schemas.microsoft.com/office/drawing/2014/main" xmlns="" id="{00000000-0008-0000-0700-000030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1" name="Text Box 104">
          <a:extLst>
            <a:ext uri="{FF2B5EF4-FFF2-40B4-BE49-F238E27FC236}">
              <a16:creationId xmlns:a16="http://schemas.microsoft.com/office/drawing/2014/main" xmlns="" id="{00000000-0008-0000-0700-000031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2" name="Text Box 105">
          <a:extLst>
            <a:ext uri="{FF2B5EF4-FFF2-40B4-BE49-F238E27FC236}">
              <a16:creationId xmlns:a16="http://schemas.microsoft.com/office/drawing/2014/main" xmlns="" id="{00000000-0008-0000-0700-000032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3" name="Text Box 106">
          <a:extLst>
            <a:ext uri="{FF2B5EF4-FFF2-40B4-BE49-F238E27FC236}">
              <a16:creationId xmlns:a16="http://schemas.microsoft.com/office/drawing/2014/main" xmlns="" id="{00000000-0008-0000-0700-000033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4" name="Text Box 107">
          <a:extLst>
            <a:ext uri="{FF2B5EF4-FFF2-40B4-BE49-F238E27FC236}">
              <a16:creationId xmlns:a16="http://schemas.microsoft.com/office/drawing/2014/main" xmlns="" id="{00000000-0008-0000-0700-000034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5" name="Text Box 108">
          <a:extLst>
            <a:ext uri="{FF2B5EF4-FFF2-40B4-BE49-F238E27FC236}">
              <a16:creationId xmlns:a16="http://schemas.microsoft.com/office/drawing/2014/main" xmlns="" id="{00000000-0008-0000-0700-000035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6" name="Text Box 109">
          <a:extLst>
            <a:ext uri="{FF2B5EF4-FFF2-40B4-BE49-F238E27FC236}">
              <a16:creationId xmlns:a16="http://schemas.microsoft.com/office/drawing/2014/main" xmlns="" id="{00000000-0008-0000-0700-000036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7" name="Text Box 110">
          <a:extLst>
            <a:ext uri="{FF2B5EF4-FFF2-40B4-BE49-F238E27FC236}">
              <a16:creationId xmlns:a16="http://schemas.microsoft.com/office/drawing/2014/main" xmlns="" id="{00000000-0008-0000-0700-000037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8" name="Text Box 111">
          <a:extLst>
            <a:ext uri="{FF2B5EF4-FFF2-40B4-BE49-F238E27FC236}">
              <a16:creationId xmlns:a16="http://schemas.microsoft.com/office/drawing/2014/main" xmlns="" id="{00000000-0008-0000-0700-000038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49" name="Text Box 112">
          <a:extLst>
            <a:ext uri="{FF2B5EF4-FFF2-40B4-BE49-F238E27FC236}">
              <a16:creationId xmlns:a16="http://schemas.microsoft.com/office/drawing/2014/main" xmlns="" id="{00000000-0008-0000-0700-000039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50" name="Text Box 113">
          <a:extLst>
            <a:ext uri="{FF2B5EF4-FFF2-40B4-BE49-F238E27FC236}">
              <a16:creationId xmlns:a16="http://schemas.microsoft.com/office/drawing/2014/main" xmlns="" id="{00000000-0008-0000-0700-00003A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51" name="Text Box 114">
          <a:extLst>
            <a:ext uri="{FF2B5EF4-FFF2-40B4-BE49-F238E27FC236}">
              <a16:creationId xmlns:a16="http://schemas.microsoft.com/office/drawing/2014/main" xmlns="" id="{00000000-0008-0000-0700-00003B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52" name="Text Box 115">
          <a:extLst>
            <a:ext uri="{FF2B5EF4-FFF2-40B4-BE49-F238E27FC236}">
              <a16:creationId xmlns:a16="http://schemas.microsoft.com/office/drawing/2014/main" xmlns="" id="{00000000-0008-0000-0700-00003C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53" name="Text Box 116">
          <a:extLst>
            <a:ext uri="{FF2B5EF4-FFF2-40B4-BE49-F238E27FC236}">
              <a16:creationId xmlns:a16="http://schemas.microsoft.com/office/drawing/2014/main" xmlns="" id="{00000000-0008-0000-0700-00003D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54" name="Text Box 117">
          <a:extLst>
            <a:ext uri="{FF2B5EF4-FFF2-40B4-BE49-F238E27FC236}">
              <a16:creationId xmlns:a16="http://schemas.microsoft.com/office/drawing/2014/main" xmlns="" id="{00000000-0008-0000-0700-00003E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50</xdr:row>
      <xdr:rowOff>0</xdr:rowOff>
    </xdr:from>
    <xdr:to>
      <xdr:col>8</xdr:col>
      <xdr:colOff>2247900</xdr:colOff>
      <xdr:row>50</xdr:row>
      <xdr:rowOff>200025</xdr:rowOff>
    </xdr:to>
    <xdr:sp macro="" textlink="">
      <xdr:nvSpPr>
        <xdr:cNvPr id="1855" name="Text Box 118">
          <a:extLst>
            <a:ext uri="{FF2B5EF4-FFF2-40B4-BE49-F238E27FC236}">
              <a16:creationId xmlns:a16="http://schemas.microsoft.com/office/drawing/2014/main" xmlns="" id="{00000000-0008-0000-0700-00003F070000}"/>
            </a:ext>
          </a:extLst>
        </xdr:cNvPr>
        <xdr:cNvSpPr txBox="1">
          <a:spLocks noChangeArrowheads="1"/>
        </xdr:cNvSpPr>
      </xdr:nvSpPr>
      <xdr:spPr bwMode="auto">
        <a:xfrm>
          <a:off x="84105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333375</xdr:rowOff>
    </xdr:from>
    <xdr:to>
      <xdr:col>8</xdr:col>
      <xdr:colOff>2247900</xdr:colOff>
      <xdr:row>84</xdr:row>
      <xdr:rowOff>209550</xdr:rowOff>
    </xdr:to>
    <xdr:sp macro="" textlink="">
      <xdr:nvSpPr>
        <xdr:cNvPr id="1856" name="Text Box 119">
          <a:extLst>
            <a:ext uri="{FF2B5EF4-FFF2-40B4-BE49-F238E27FC236}">
              <a16:creationId xmlns:a16="http://schemas.microsoft.com/office/drawing/2014/main" xmlns="" id="{00000000-0008-0000-0700-000040070000}"/>
            </a:ext>
          </a:extLst>
        </xdr:cNvPr>
        <xdr:cNvSpPr txBox="1">
          <a:spLocks noChangeArrowheads="1"/>
        </xdr:cNvSpPr>
      </xdr:nvSpPr>
      <xdr:spPr bwMode="auto">
        <a:xfrm>
          <a:off x="8410575" y="297656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333375</xdr:rowOff>
    </xdr:from>
    <xdr:to>
      <xdr:col>8</xdr:col>
      <xdr:colOff>2247900</xdr:colOff>
      <xdr:row>84</xdr:row>
      <xdr:rowOff>209550</xdr:rowOff>
    </xdr:to>
    <xdr:sp macro="" textlink="">
      <xdr:nvSpPr>
        <xdr:cNvPr id="1857" name="Text Box 120">
          <a:extLst>
            <a:ext uri="{FF2B5EF4-FFF2-40B4-BE49-F238E27FC236}">
              <a16:creationId xmlns:a16="http://schemas.microsoft.com/office/drawing/2014/main" xmlns="" id="{00000000-0008-0000-0700-000041070000}"/>
            </a:ext>
          </a:extLst>
        </xdr:cNvPr>
        <xdr:cNvSpPr txBox="1">
          <a:spLocks noChangeArrowheads="1"/>
        </xdr:cNvSpPr>
      </xdr:nvSpPr>
      <xdr:spPr bwMode="auto">
        <a:xfrm>
          <a:off x="8410575" y="297656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58" name="Text Box 123">
          <a:extLst>
            <a:ext uri="{FF2B5EF4-FFF2-40B4-BE49-F238E27FC236}">
              <a16:creationId xmlns:a16="http://schemas.microsoft.com/office/drawing/2014/main" xmlns="" id="{00000000-0008-0000-0700-000042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59" name="Text Box 124">
          <a:extLst>
            <a:ext uri="{FF2B5EF4-FFF2-40B4-BE49-F238E27FC236}">
              <a16:creationId xmlns:a16="http://schemas.microsoft.com/office/drawing/2014/main" xmlns="" id="{00000000-0008-0000-0700-000043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60" name="Text Box 125">
          <a:extLst>
            <a:ext uri="{FF2B5EF4-FFF2-40B4-BE49-F238E27FC236}">
              <a16:creationId xmlns:a16="http://schemas.microsoft.com/office/drawing/2014/main" xmlns="" id="{00000000-0008-0000-0700-000044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61" name="Text Box 126">
          <a:extLst>
            <a:ext uri="{FF2B5EF4-FFF2-40B4-BE49-F238E27FC236}">
              <a16:creationId xmlns:a16="http://schemas.microsoft.com/office/drawing/2014/main" xmlns="" id="{00000000-0008-0000-0700-000045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62" name="Text Box 127">
          <a:extLst>
            <a:ext uri="{FF2B5EF4-FFF2-40B4-BE49-F238E27FC236}">
              <a16:creationId xmlns:a16="http://schemas.microsoft.com/office/drawing/2014/main" xmlns="" id="{00000000-0008-0000-0700-000046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63" name="Text Box 128">
          <a:extLst>
            <a:ext uri="{FF2B5EF4-FFF2-40B4-BE49-F238E27FC236}">
              <a16:creationId xmlns:a16="http://schemas.microsoft.com/office/drawing/2014/main" xmlns="" id="{00000000-0008-0000-0700-000047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64" name="Text Box 129">
          <a:extLst>
            <a:ext uri="{FF2B5EF4-FFF2-40B4-BE49-F238E27FC236}">
              <a16:creationId xmlns:a16="http://schemas.microsoft.com/office/drawing/2014/main" xmlns="" id="{00000000-0008-0000-0700-000048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1865" name="Text Box 130">
          <a:extLst>
            <a:ext uri="{FF2B5EF4-FFF2-40B4-BE49-F238E27FC236}">
              <a16:creationId xmlns:a16="http://schemas.microsoft.com/office/drawing/2014/main" xmlns="" id="{00000000-0008-0000-0700-00004907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66" name="Text Box 26">
          <a:extLst>
            <a:ext uri="{FF2B5EF4-FFF2-40B4-BE49-F238E27FC236}">
              <a16:creationId xmlns:a16="http://schemas.microsoft.com/office/drawing/2014/main" xmlns="" id="{00000000-0008-0000-0700-00004A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67" name="Text Box 27">
          <a:extLst>
            <a:ext uri="{FF2B5EF4-FFF2-40B4-BE49-F238E27FC236}">
              <a16:creationId xmlns:a16="http://schemas.microsoft.com/office/drawing/2014/main" xmlns="" id="{00000000-0008-0000-0700-00004B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68" name="Text Box 28">
          <a:extLst>
            <a:ext uri="{FF2B5EF4-FFF2-40B4-BE49-F238E27FC236}">
              <a16:creationId xmlns:a16="http://schemas.microsoft.com/office/drawing/2014/main" xmlns="" id="{00000000-0008-0000-0700-00004C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69" name="Text Box 29">
          <a:extLst>
            <a:ext uri="{FF2B5EF4-FFF2-40B4-BE49-F238E27FC236}">
              <a16:creationId xmlns:a16="http://schemas.microsoft.com/office/drawing/2014/main" xmlns="" id="{00000000-0008-0000-0700-00004D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0" name="Text Box 30">
          <a:extLst>
            <a:ext uri="{FF2B5EF4-FFF2-40B4-BE49-F238E27FC236}">
              <a16:creationId xmlns:a16="http://schemas.microsoft.com/office/drawing/2014/main" xmlns="" id="{00000000-0008-0000-0700-00004E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1" name="Text Box 31">
          <a:extLst>
            <a:ext uri="{FF2B5EF4-FFF2-40B4-BE49-F238E27FC236}">
              <a16:creationId xmlns:a16="http://schemas.microsoft.com/office/drawing/2014/main" xmlns="" id="{00000000-0008-0000-0700-00004F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2" name="Text Box 32">
          <a:extLst>
            <a:ext uri="{FF2B5EF4-FFF2-40B4-BE49-F238E27FC236}">
              <a16:creationId xmlns:a16="http://schemas.microsoft.com/office/drawing/2014/main" xmlns="" id="{00000000-0008-0000-0700-000050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3" name="Text Box 33">
          <a:extLst>
            <a:ext uri="{FF2B5EF4-FFF2-40B4-BE49-F238E27FC236}">
              <a16:creationId xmlns:a16="http://schemas.microsoft.com/office/drawing/2014/main" xmlns="" id="{00000000-0008-0000-0700-000051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4" name="Text Box 34">
          <a:extLst>
            <a:ext uri="{FF2B5EF4-FFF2-40B4-BE49-F238E27FC236}">
              <a16:creationId xmlns:a16="http://schemas.microsoft.com/office/drawing/2014/main" xmlns="" id="{00000000-0008-0000-0700-000052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5" name="Text Box 35">
          <a:extLst>
            <a:ext uri="{FF2B5EF4-FFF2-40B4-BE49-F238E27FC236}">
              <a16:creationId xmlns:a16="http://schemas.microsoft.com/office/drawing/2014/main" xmlns="" id="{00000000-0008-0000-0700-000053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6" name="Text Box 36">
          <a:extLst>
            <a:ext uri="{FF2B5EF4-FFF2-40B4-BE49-F238E27FC236}">
              <a16:creationId xmlns:a16="http://schemas.microsoft.com/office/drawing/2014/main" xmlns="" id="{00000000-0008-0000-0700-000054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7" name="Text Box 37">
          <a:extLst>
            <a:ext uri="{FF2B5EF4-FFF2-40B4-BE49-F238E27FC236}">
              <a16:creationId xmlns:a16="http://schemas.microsoft.com/office/drawing/2014/main" xmlns="" id="{00000000-0008-0000-0700-000055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8" name="Text Box 38">
          <a:extLst>
            <a:ext uri="{FF2B5EF4-FFF2-40B4-BE49-F238E27FC236}">
              <a16:creationId xmlns:a16="http://schemas.microsoft.com/office/drawing/2014/main" xmlns="" id="{00000000-0008-0000-0700-000056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xmlns="" id="{00000000-0008-0000-0700-000057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0" name="Text Box 40">
          <a:extLst>
            <a:ext uri="{FF2B5EF4-FFF2-40B4-BE49-F238E27FC236}">
              <a16:creationId xmlns:a16="http://schemas.microsoft.com/office/drawing/2014/main" xmlns="" id="{00000000-0008-0000-0700-000058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1" name="Text Box 41">
          <a:extLst>
            <a:ext uri="{FF2B5EF4-FFF2-40B4-BE49-F238E27FC236}">
              <a16:creationId xmlns:a16="http://schemas.microsoft.com/office/drawing/2014/main" xmlns="" id="{00000000-0008-0000-0700-000059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2" name="Text Box 42">
          <a:extLst>
            <a:ext uri="{FF2B5EF4-FFF2-40B4-BE49-F238E27FC236}">
              <a16:creationId xmlns:a16="http://schemas.microsoft.com/office/drawing/2014/main" xmlns="" id="{00000000-0008-0000-0700-00005A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3" name="Text Box 43">
          <a:extLst>
            <a:ext uri="{FF2B5EF4-FFF2-40B4-BE49-F238E27FC236}">
              <a16:creationId xmlns:a16="http://schemas.microsoft.com/office/drawing/2014/main" xmlns="" id="{00000000-0008-0000-0700-00005B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4" name="Text Box 44">
          <a:extLst>
            <a:ext uri="{FF2B5EF4-FFF2-40B4-BE49-F238E27FC236}">
              <a16:creationId xmlns:a16="http://schemas.microsoft.com/office/drawing/2014/main" xmlns="" id="{00000000-0008-0000-0700-00005C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5" name="Text Box 45">
          <a:extLst>
            <a:ext uri="{FF2B5EF4-FFF2-40B4-BE49-F238E27FC236}">
              <a16:creationId xmlns:a16="http://schemas.microsoft.com/office/drawing/2014/main" xmlns="" id="{00000000-0008-0000-0700-00005D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6" name="Text Box 46">
          <a:extLst>
            <a:ext uri="{FF2B5EF4-FFF2-40B4-BE49-F238E27FC236}">
              <a16:creationId xmlns:a16="http://schemas.microsoft.com/office/drawing/2014/main" xmlns="" id="{00000000-0008-0000-0700-00005E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7" name="Text Box 47">
          <a:extLst>
            <a:ext uri="{FF2B5EF4-FFF2-40B4-BE49-F238E27FC236}">
              <a16:creationId xmlns:a16="http://schemas.microsoft.com/office/drawing/2014/main" xmlns="" id="{00000000-0008-0000-0700-00005F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8" name="Text Box 49">
          <a:extLst>
            <a:ext uri="{FF2B5EF4-FFF2-40B4-BE49-F238E27FC236}">
              <a16:creationId xmlns:a16="http://schemas.microsoft.com/office/drawing/2014/main" xmlns="" id="{00000000-0008-0000-0700-000060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89" name="Text Box 50">
          <a:extLst>
            <a:ext uri="{FF2B5EF4-FFF2-40B4-BE49-F238E27FC236}">
              <a16:creationId xmlns:a16="http://schemas.microsoft.com/office/drawing/2014/main" xmlns="" id="{00000000-0008-0000-0700-000061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0" name="Text Box 51">
          <a:extLst>
            <a:ext uri="{FF2B5EF4-FFF2-40B4-BE49-F238E27FC236}">
              <a16:creationId xmlns:a16="http://schemas.microsoft.com/office/drawing/2014/main" xmlns="" id="{00000000-0008-0000-0700-000062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1" name="Text Box 52">
          <a:extLst>
            <a:ext uri="{FF2B5EF4-FFF2-40B4-BE49-F238E27FC236}">
              <a16:creationId xmlns:a16="http://schemas.microsoft.com/office/drawing/2014/main" xmlns="" id="{00000000-0008-0000-0700-000063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2" name="Text Box 53">
          <a:extLst>
            <a:ext uri="{FF2B5EF4-FFF2-40B4-BE49-F238E27FC236}">
              <a16:creationId xmlns:a16="http://schemas.microsoft.com/office/drawing/2014/main" xmlns="" id="{00000000-0008-0000-0700-000064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3" name="Text Box 54">
          <a:extLst>
            <a:ext uri="{FF2B5EF4-FFF2-40B4-BE49-F238E27FC236}">
              <a16:creationId xmlns:a16="http://schemas.microsoft.com/office/drawing/2014/main" xmlns="" id="{00000000-0008-0000-0700-000065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4" name="Text Box 55">
          <a:extLst>
            <a:ext uri="{FF2B5EF4-FFF2-40B4-BE49-F238E27FC236}">
              <a16:creationId xmlns:a16="http://schemas.microsoft.com/office/drawing/2014/main" xmlns="" id="{00000000-0008-0000-0700-000066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5" name="Text Box 56">
          <a:extLst>
            <a:ext uri="{FF2B5EF4-FFF2-40B4-BE49-F238E27FC236}">
              <a16:creationId xmlns:a16="http://schemas.microsoft.com/office/drawing/2014/main" xmlns="" id="{00000000-0008-0000-0700-000067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6" name="Text Box 57">
          <a:extLst>
            <a:ext uri="{FF2B5EF4-FFF2-40B4-BE49-F238E27FC236}">
              <a16:creationId xmlns:a16="http://schemas.microsoft.com/office/drawing/2014/main" xmlns="" id="{00000000-0008-0000-0700-000068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7" name="Text Box 58">
          <a:extLst>
            <a:ext uri="{FF2B5EF4-FFF2-40B4-BE49-F238E27FC236}">
              <a16:creationId xmlns:a16="http://schemas.microsoft.com/office/drawing/2014/main" xmlns="" id="{00000000-0008-0000-0700-000069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8" name="Text Box 59">
          <a:extLst>
            <a:ext uri="{FF2B5EF4-FFF2-40B4-BE49-F238E27FC236}">
              <a16:creationId xmlns:a16="http://schemas.microsoft.com/office/drawing/2014/main" xmlns="" id="{00000000-0008-0000-0700-00006A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899" name="Text Box 60">
          <a:extLst>
            <a:ext uri="{FF2B5EF4-FFF2-40B4-BE49-F238E27FC236}">
              <a16:creationId xmlns:a16="http://schemas.microsoft.com/office/drawing/2014/main" xmlns="" id="{00000000-0008-0000-0700-00006B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0" name="Text Box 61">
          <a:extLst>
            <a:ext uri="{FF2B5EF4-FFF2-40B4-BE49-F238E27FC236}">
              <a16:creationId xmlns:a16="http://schemas.microsoft.com/office/drawing/2014/main" xmlns="" id="{00000000-0008-0000-0700-00006C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1" name="Text Box 62">
          <a:extLst>
            <a:ext uri="{FF2B5EF4-FFF2-40B4-BE49-F238E27FC236}">
              <a16:creationId xmlns:a16="http://schemas.microsoft.com/office/drawing/2014/main" xmlns="" id="{00000000-0008-0000-0700-00006D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2" name="Text Box 63">
          <a:extLst>
            <a:ext uri="{FF2B5EF4-FFF2-40B4-BE49-F238E27FC236}">
              <a16:creationId xmlns:a16="http://schemas.microsoft.com/office/drawing/2014/main" xmlns="" id="{00000000-0008-0000-0700-00006E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3" name="Text Box 64">
          <a:extLst>
            <a:ext uri="{FF2B5EF4-FFF2-40B4-BE49-F238E27FC236}">
              <a16:creationId xmlns:a16="http://schemas.microsoft.com/office/drawing/2014/main" xmlns="" id="{00000000-0008-0000-0700-00006F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4" name="Text Box 65">
          <a:extLst>
            <a:ext uri="{FF2B5EF4-FFF2-40B4-BE49-F238E27FC236}">
              <a16:creationId xmlns:a16="http://schemas.microsoft.com/office/drawing/2014/main" xmlns="" id="{00000000-0008-0000-0700-000070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5" name="Text Box 66">
          <a:extLst>
            <a:ext uri="{FF2B5EF4-FFF2-40B4-BE49-F238E27FC236}">
              <a16:creationId xmlns:a16="http://schemas.microsoft.com/office/drawing/2014/main" xmlns="" id="{00000000-0008-0000-0700-000071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6" name="Text Box 67">
          <a:extLst>
            <a:ext uri="{FF2B5EF4-FFF2-40B4-BE49-F238E27FC236}">
              <a16:creationId xmlns:a16="http://schemas.microsoft.com/office/drawing/2014/main" xmlns="" id="{00000000-0008-0000-0700-000072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7" name="Text Box 68">
          <a:extLst>
            <a:ext uri="{FF2B5EF4-FFF2-40B4-BE49-F238E27FC236}">
              <a16:creationId xmlns:a16="http://schemas.microsoft.com/office/drawing/2014/main" xmlns="" id="{00000000-0008-0000-0700-000073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8" name="Text Box 69">
          <a:extLst>
            <a:ext uri="{FF2B5EF4-FFF2-40B4-BE49-F238E27FC236}">
              <a16:creationId xmlns:a16="http://schemas.microsoft.com/office/drawing/2014/main" xmlns="" id="{00000000-0008-0000-0700-000074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09" name="Text Box 70">
          <a:extLst>
            <a:ext uri="{FF2B5EF4-FFF2-40B4-BE49-F238E27FC236}">
              <a16:creationId xmlns:a16="http://schemas.microsoft.com/office/drawing/2014/main" xmlns="" id="{00000000-0008-0000-0700-000075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0" name="Text Box 71">
          <a:extLst>
            <a:ext uri="{FF2B5EF4-FFF2-40B4-BE49-F238E27FC236}">
              <a16:creationId xmlns:a16="http://schemas.microsoft.com/office/drawing/2014/main" xmlns="" id="{00000000-0008-0000-0700-000076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1" name="Text Box 72">
          <a:extLst>
            <a:ext uri="{FF2B5EF4-FFF2-40B4-BE49-F238E27FC236}">
              <a16:creationId xmlns:a16="http://schemas.microsoft.com/office/drawing/2014/main" xmlns="" id="{00000000-0008-0000-0700-000077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2" name="Text Box 73">
          <a:extLst>
            <a:ext uri="{FF2B5EF4-FFF2-40B4-BE49-F238E27FC236}">
              <a16:creationId xmlns:a16="http://schemas.microsoft.com/office/drawing/2014/main" xmlns="" id="{00000000-0008-0000-0700-000078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3" name="Text Box 74">
          <a:extLst>
            <a:ext uri="{FF2B5EF4-FFF2-40B4-BE49-F238E27FC236}">
              <a16:creationId xmlns:a16="http://schemas.microsoft.com/office/drawing/2014/main" xmlns="" id="{00000000-0008-0000-0700-000079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4" name="Text Box 75">
          <a:extLst>
            <a:ext uri="{FF2B5EF4-FFF2-40B4-BE49-F238E27FC236}">
              <a16:creationId xmlns:a16="http://schemas.microsoft.com/office/drawing/2014/main" xmlns="" id="{00000000-0008-0000-0700-00007A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5" name="Text Box 76">
          <a:extLst>
            <a:ext uri="{FF2B5EF4-FFF2-40B4-BE49-F238E27FC236}">
              <a16:creationId xmlns:a16="http://schemas.microsoft.com/office/drawing/2014/main" xmlns="" id="{00000000-0008-0000-0700-00007B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6" name="Text Box 77">
          <a:extLst>
            <a:ext uri="{FF2B5EF4-FFF2-40B4-BE49-F238E27FC236}">
              <a16:creationId xmlns:a16="http://schemas.microsoft.com/office/drawing/2014/main" xmlns="" id="{00000000-0008-0000-0700-00007C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7" name="Text Box 78">
          <a:extLst>
            <a:ext uri="{FF2B5EF4-FFF2-40B4-BE49-F238E27FC236}">
              <a16:creationId xmlns:a16="http://schemas.microsoft.com/office/drawing/2014/main" xmlns="" id="{00000000-0008-0000-0700-00007D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8" name="Text Box 79">
          <a:extLst>
            <a:ext uri="{FF2B5EF4-FFF2-40B4-BE49-F238E27FC236}">
              <a16:creationId xmlns:a16="http://schemas.microsoft.com/office/drawing/2014/main" xmlns="" id="{00000000-0008-0000-0700-00007E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19" name="Text Box 80">
          <a:extLst>
            <a:ext uri="{FF2B5EF4-FFF2-40B4-BE49-F238E27FC236}">
              <a16:creationId xmlns:a16="http://schemas.microsoft.com/office/drawing/2014/main" xmlns="" id="{00000000-0008-0000-0700-00007F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0" name="Text Box 81">
          <a:extLst>
            <a:ext uri="{FF2B5EF4-FFF2-40B4-BE49-F238E27FC236}">
              <a16:creationId xmlns:a16="http://schemas.microsoft.com/office/drawing/2014/main" xmlns="" id="{00000000-0008-0000-0700-000080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1" name="Text Box 82">
          <a:extLst>
            <a:ext uri="{FF2B5EF4-FFF2-40B4-BE49-F238E27FC236}">
              <a16:creationId xmlns:a16="http://schemas.microsoft.com/office/drawing/2014/main" xmlns="" id="{00000000-0008-0000-0700-000081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2" name="Text Box 83">
          <a:extLst>
            <a:ext uri="{FF2B5EF4-FFF2-40B4-BE49-F238E27FC236}">
              <a16:creationId xmlns:a16="http://schemas.microsoft.com/office/drawing/2014/main" xmlns="" id="{00000000-0008-0000-0700-000082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3" name="Text Box 84">
          <a:extLst>
            <a:ext uri="{FF2B5EF4-FFF2-40B4-BE49-F238E27FC236}">
              <a16:creationId xmlns:a16="http://schemas.microsoft.com/office/drawing/2014/main" xmlns="" id="{00000000-0008-0000-0700-000083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4" name="Text Box 85">
          <a:extLst>
            <a:ext uri="{FF2B5EF4-FFF2-40B4-BE49-F238E27FC236}">
              <a16:creationId xmlns:a16="http://schemas.microsoft.com/office/drawing/2014/main" xmlns="" id="{00000000-0008-0000-0700-000084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5" name="Text Box 86">
          <a:extLst>
            <a:ext uri="{FF2B5EF4-FFF2-40B4-BE49-F238E27FC236}">
              <a16:creationId xmlns:a16="http://schemas.microsoft.com/office/drawing/2014/main" xmlns="" id="{00000000-0008-0000-0700-000085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6" name="Text Box 87">
          <a:extLst>
            <a:ext uri="{FF2B5EF4-FFF2-40B4-BE49-F238E27FC236}">
              <a16:creationId xmlns:a16="http://schemas.microsoft.com/office/drawing/2014/main" xmlns="" id="{00000000-0008-0000-0700-000086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7" name="Text Box 88">
          <a:extLst>
            <a:ext uri="{FF2B5EF4-FFF2-40B4-BE49-F238E27FC236}">
              <a16:creationId xmlns:a16="http://schemas.microsoft.com/office/drawing/2014/main" xmlns="" id="{00000000-0008-0000-0700-000087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8" name="Text Box 89">
          <a:extLst>
            <a:ext uri="{FF2B5EF4-FFF2-40B4-BE49-F238E27FC236}">
              <a16:creationId xmlns:a16="http://schemas.microsoft.com/office/drawing/2014/main" xmlns="" id="{00000000-0008-0000-0700-000088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29" name="Text Box 90">
          <a:extLst>
            <a:ext uri="{FF2B5EF4-FFF2-40B4-BE49-F238E27FC236}">
              <a16:creationId xmlns:a16="http://schemas.microsoft.com/office/drawing/2014/main" xmlns="" id="{00000000-0008-0000-0700-000089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30" name="Text Box 91">
          <a:extLst>
            <a:ext uri="{FF2B5EF4-FFF2-40B4-BE49-F238E27FC236}">
              <a16:creationId xmlns:a16="http://schemas.microsoft.com/office/drawing/2014/main" xmlns="" id="{00000000-0008-0000-0700-00008A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1931" name="Text Box 92">
          <a:extLst>
            <a:ext uri="{FF2B5EF4-FFF2-40B4-BE49-F238E27FC236}">
              <a16:creationId xmlns:a16="http://schemas.microsoft.com/office/drawing/2014/main" xmlns="" id="{00000000-0008-0000-0700-00008B07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32" name="Text Box 26">
          <a:extLst>
            <a:ext uri="{FF2B5EF4-FFF2-40B4-BE49-F238E27FC236}">
              <a16:creationId xmlns:a16="http://schemas.microsoft.com/office/drawing/2014/main" xmlns="" id="{00000000-0008-0000-0700-00008C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33" name="Text Box 27">
          <a:extLst>
            <a:ext uri="{FF2B5EF4-FFF2-40B4-BE49-F238E27FC236}">
              <a16:creationId xmlns:a16="http://schemas.microsoft.com/office/drawing/2014/main" xmlns="" id="{00000000-0008-0000-0700-00008D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34" name="Text Box 28">
          <a:extLst>
            <a:ext uri="{FF2B5EF4-FFF2-40B4-BE49-F238E27FC236}">
              <a16:creationId xmlns:a16="http://schemas.microsoft.com/office/drawing/2014/main" xmlns="" id="{00000000-0008-0000-0700-00008E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35" name="Text Box 29">
          <a:extLst>
            <a:ext uri="{FF2B5EF4-FFF2-40B4-BE49-F238E27FC236}">
              <a16:creationId xmlns:a16="http://schemas.microsoft.com/office/drawing/2014/main" xmlns="" id="{00000000-0008-0000-0700-00008F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36" name="Text Box 30">
          <a:extLst>
            <a:ext uri="{FF2B5EF4-FFF2-40B4-BE49-F238E27FC236}">
              <a16:creationId xmlns:a16="http://schemas.microsoft.com/office/drawing/2014/main" xmlns="" id="{00000000-0008-0000-0700-000090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37" name="Text Box 31">
          <a:extLst>
            <a:ext uri="{FF2B5EF4-FFF2-40B4-BE49-F238E27FC236}">
              <a16:creationId xmlns:a16="http://schemas.microsoft.com/office/drawing/2014/main" xmlns="" id="{00000000-0008-0000-0700-000091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xmlns="" id="{00000000-0008-0000-0700-000092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39" name="Text Box 33">
          <a:extLst>
            <a:ext uri="{FF2B5EF4-FFF2-40B4-BE49-F238E27FC236}">
              <a16:creationId xmlns:a16="http://schemas.microsoft.com/office/drawing/2014/main" xmlns="" id="{00000000-0008-0000-0700-000093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0" name="Text Box 34">
          <a:extLst>
            <a:ext uri="{FF2B5EF4-FFF2-40B4-BE49-F238E27FC236}">
              <a16:creationId xmlns:a16="http://schemas.microsoft.com/office/drawing/2014/main" xmlns="" id="{00000000-0008-0000-0700-000094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1" name="Text Box 35">
          <a:extLst>
            <a:ext uri="{FF2B5EF4-FFF2-40B4-BE49-F238E27FC236}">
              <a16:creationId xmlns:a16="http://schemas.microsoft.com/office/drawing/2014/main" xmlns="" id="{00000000-0008-0000-0700-000095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2" name="Text Box 36">
          <a:extLst>
            <a:ext uri="{FF2B5EF4-FFF2-40B4-BE49-F238E27FC236}">
              <a16:creationId xmlns:a16="http://schemas.microsoft.com/office/drawing/2014/main" xmlns="" id="{00000000-0008-0000-0700-000096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3" name="Text Box 37">
          <a:extLst>
            <a:ext uri="{FF2B5EF4-FFF2-40B4-BE49-F238E27FC236}">
              <a16:creationId xmlns:a16="http://schemas.microsoft.com/office/drawing/2014/main" xmlns="" id="{00000000-0008-0000-0700-000097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4" name="Text Box 38">
          <a:extLst>
            <a:ext uri="{FF2B5EF4-FFF2-40B4-BE49-F238E27FC236}">
              <a16:creationId xmlns:a16="http://schemas.microsoft.com/office/drawing/2014/main" xmlns="" id="{00000000-0008-0000-0700-000098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xmlns="" id="{00000000-0008-0000-0700-000099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6" name="Text Box 40">
          <a:extLst>
            <a:ext uri="{FF2B5EF4-FFF2-40B4-BE49-F238E27FC236}">
              <a16:creationId xmlns:a16="http://schemas.microsoft.com/office/drawing/2014/main" xmlns="" id="{00000000-0008-0000-0700-00009A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7" name="Text Box 41">
          <a:extLst>
            <a:ext uri="{FF2B5EF4-FFF2-40B4-BE49-F238E27FC236}">
              <a16:creationId xmlns:a16="http://schemas.microsoft.com/office/drawing/2014/main" xmlns="" id="{00000000-0008-0000-0700-00009B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8" name="Text Box 42">
          <a:extLst>
            <a:ext uri="{FF2B5EF4-FFF2-40B4-BE49-F238E27FC236}">
              <a16:creationId xmlns:a16="http://schemas.microsoft.com/office/drawing/2014/main" xmlns="" id="{00000000-0008-0000-0700-00009C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49" name="Text Box 43">
          <a:extLst>
            <a:ext uri="{FF2B5EF4-FFF2-40B4-BE49-F238E27FC236}">
              <a16:creationId xmlns:a16="http://schemas.microsoft.com/office/drawing/2014/main" xmlns="" id="{00000000-0008-0000-0700-00009D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0" name="Text Box 44">
          <a:extLst>
            <a:ext uri="{FF2B5EF4-FFF2-40B4-BE49-F238E27FC236}">
              <a16:creationId xmlns:a16="http://schemas.microsoft.com/office/drawing/2014/main" xmlns="" id="{00000000-0008-0000-0700-00009E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1" name="Text Box 45">
          <a:extLst>
            <a:ext uri="{FF2B5EF4-FFF2-40B4-BE49-F238E27FC236}">
              <a16:creationId xmlns:a16="http://schemas.microsoft.com/office/drawing/2014/main" xmlns="" id="{00000000-0008-0000-0700-00009F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2" name="Text Box 46">
          <a:extLst>
            <a:ext uri="{FF2B5EF4-FFF2-40B4-BE49-F238E27FC236}">
              <a16:creationId xmlns:a16="http://schemas.microsoft.com/office/drawing/2014/main" xmlns="" id="{00000000-0008-0000-0700-0000A0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3" name="Text Box 47">
          <a:extLst>
            <a:ext uri="{FF2B5EF4-FFF2-40B4-BE49-F238E27FC236}">
              <a16:creationId xmlns:a16="http://schemas.microsoft.com/office/drawing/2014/main" xmlns="" id="{00000000-0008-0000-0700-0000A1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4" name="Text Box 49">
          <a:extLst>
            <a:ext uri="{FF2B5EF4-FFF2-40B4-BE49-F238E27FC236}">
              <a16:creationId xmlns:a16="http://schemas.microsoft.com/office/drawing/2014/main" xmlns="" id="{00000000-0008-0000-0700-0000A2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5" name="Text Box 50">
          <a:extLst>
            <a:ext uri="{FF2B5EF4-FFF2-40B4-BE49-F238E27FC236}">
              <a16:creationId xmlns:a16="http://schemas.microsoft.com/office/drawing/2014/main" xmlns="" id="{00000000-0008-0000-0700-0000A3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6" name="Text Box 51">
          <a:extLst>
            <a:ext uri="{FF2B5EF4-FFF2-40B4-BE49-F238E27FC236}">
              <a16:creationId xmlns:a16="http://schemas.microsoft.com/office/drawing/2014/main" xmlns="" id="{00000000-0008-0000-0700-0000A4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7" name="Text Box 52">
          <a:extLst>
            <a:ext uri="{FF2B5EF4-FFF2-40B4-BE49-F238E27FC236}">
              <a16:creationId xmlns:a16="http://schemas.microsoft.com/office/drawing/2014/main" xmlns="" id="{00000000-0008-0000-0700-0000A5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8" name="Text Box 53">
          <a:extLst>
            <a:ext uri="{FF2B5EF4-FFF2-40B4-BE49-F238E27FC236}">
              <a16:creationId xmlns:a16="http://schemas.microsoft.com/office/drawing/2014/main" xmlns="" id="{00000000-0008-0000-0700-0000A6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59" name="Text Box 54">
          <a:extLst>
            <a:ext uri="{FF2B5EF4-FFF2-40B4-BE49-F238E27FC236}">
              <a16:creationId xmlns:a16="http://schemas.microsoft.com/office/drawing/2014/main" xmlns="" id="{00000000-0008-0000-0700-0000A7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0" name="Text Box 55">
          <a:extLst>
            <a:ext uri="{FF2B5EF4-FFF2-40B4-BE49-F238E27FC236}">
              <a16:creationId xmlns:a16="http://schemas.microsoft.com/office/drawing/2014/main" xmlns="" id="{00000000-0008-0000-0700-0000A8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1" name="Text Box 56">
          <a:extLst>
            <a:ext uri="{FF2B5EF4-FFF2-40B4-BE49-F238E27FC236}">
              <a16:creationId xmlns:a16="http://schemas.microsoft.com/office/drawing/2014/main" xmlns="" id="{00000000-0008-0000-0700-0000A9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2" name="Text Box 57">
          <a:extLst>
            <a:ext uri="{FF2B5EF4-FFF2-40B4-BE49-F238E27FC236}">
              <a16:creationId xmlns:a16="http://schemas.microsoft.com/office/drawing/2014/main" xmlns="" id="{00000000-0008-0000-0700-0000AA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3" name="Text Box 58">
          <a:extLst>
            <a:ext uri="{FF2B5EF4-FFF2-40B4-BE49-F238E27FC236}">
              <a16:creationId xmlns:a16="http://schemas.microsoft.com/office/drawing/2014/main" xmlns="" id="{00000000-0008-0000-0700-0000AB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4" name="Text Box 59">
          <a:extLst>
            <a:ext uri="{FF2B5EF4-FFF2-40B4-BE49-F238E27FC236}">
              <a16:creationId xmlns:a16="http://schemas.microsoft.com/office/drawing/2014/main" xmlns="" id="{00000000-0008-0000-0700-0000AC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5" name="Text Box 60">
          <a:extLst>
            <a:ext uri="{FF2B5EF4-FFF2-40B4-BE49-F238E27FC236}">
              <a16:creationId xmlns:a16="http://schemas.microsoft.com/office/drawing/2014/main" xmlns="" id="{00000000-0008-0000-0700-0000AD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6" name="Text Box 61">
          <a:extLst>
            <a:ext uri="{FF2B5EF4-FFF2-40B4-BE49-F238E27FC236}">
              <a16:creationId xmlns:a16="http://schemas.microsoft.com/office/drawing/2014/main" xmlns="" id="{00000000-0008-0000-0700-0000AE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7" name="Text Box 62">
          <a:extLst>
            <a:ext uri="{FF2B5EF4-FFF2-40B4-BE49-F238E27FC236}">
              <a16:creationId xmlns:a16="http://schemas.microsoft.com/office/drawing/2014/main" xmlns="" id="{00000000-0008-0000-0700-0000AF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xmlns="" id="{00000000-0008-0000-0700-0000B0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69" name="Text Box 64">
          <a:extLst>
            <a:ext uri="{FF2B5EF4-FFF2-40B4-BE49-F238E27FC236}">
              <a16:creationId xmlns:a16="http://schemas.microsoft.com/office/drawing/2014/main" xmlns="" id="{00000000-0008-0000-0700-0000B1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0" name="Text Box 65">
          <a:extLst>
            <a:ext uri="{FF2B5EF4-FFF2-40B4-BE49-F238E27FC236}">
              <a16:creationId xmlns:a16="http://schemas.microsoft.com/office/drawing/2014/main" xmlns="" id="{00000000-0008-0000-0700-0000B2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1" name="Text Box 66">
          <a:extLst>
            <a:ext uri="{FF2B5EF4-FFF2-40B4-BE49-F238E27FC236}">
              <a16:creationId xmlns:a16="http://schemas.microsoft.com/office/drawing/2014/main" xmlns="" id="{00000000-0008-0000-0700-0000B3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2" name="Text Box 67">
          <a:extLst>
            <a:ext uri="{FF2B5EF4-FFF2-40B4-BE49-F238E27FC236}">
              <a16:creationId xmlns:a16="http://schemas.microsoft.com/office/drawing/2014/main" xmlns="" id="{00000000-0008-0000-0700-0000B4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3" name="Text Box 68">
          <a:extLst>
            <a:ext uri="{FF2B5EF4-FFF2-40B4-BE49-F238E27FC236}">
              <a16:creationId xmlns:a16="http://schemas.microsoft.com/office/drawing/2014/main" xmlns="" id="{00000000-0008-0000-0700-0000B5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4" name="Text Box 69">
          <a:extLst>
            <a:ext uri="{FF2B5EF4-FFF2-40B4-BE49-F238E27FC236}">
              <a16:creationId xmlns:a16="http://schemas.microsoft.com/office/drawing/2014/main" xmlns="" id="{00000000-0008-0000-0700-0000B6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5" name="Text Box 70">
          <a:extLst>
            <a:ext uri="{FF2B5EF4-FFF2-40B4-BE49-F238E27FC236}">
              <a16:creationId xmlns:a16="http://schemas.microsoft.com/office/drawing/2014/main" xmlns="" id="{00000000-0008-0000-0700-0000B7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6" name="Text Box 71">
          <a:extLst>
            <a:ext uri="{FF2B5EF4-FFF2-40B4-BE49-F238E27FC236}">
              <a16:creationId xmlns:a16="http://schemas.microsoft.com/office/drawing/2014/main" xmlns="" id="{00000000-0008-0000-0700-0000B8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7" name="Text Box 72">
          <a:extLst>
            <a:ext uri="{FF2B5EF4-FFF2-40B4-BE49-F238E27FC236}">
              <a16:creationId xmlns:a16="http://schemas.microsoft.com/office/drawing/2014/main" xmlns="" id="{00000000-0008-0000-0700-0000B9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8" name="Text Box 73">
          <a:extLst>
            <a:ext uri="{FF2B5EF4-FFF2-40B4-BE49-F238E27FC236}">
              <a16:creationId xmlns:a16="http://schemas.microsoft.com/office/drawing/2014/main" xmlns="" id="{00000000-0008-0000-0700-0000BA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79" name="Text Box 74">
          <a:extLst>
            <a:ext uri="{FF2B5EF4-FFF2-40B4-BE49-F238E27FC236}">
              <a16:creationId xmlns:a16="http://schemas.microsoft.com/office/drawing/2014/main" xmlns="" id="{00000000-0008-0000-0700-0000BB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0" name="Text Box 75">
          <a:extLst>
            <a:ext uri="{FF2B5EF4-FFF2-40B4-BE49-F238E27FC236}">
              <a16:creationId xmlns:a16="http://schemas.microsoft.com/office/drawing/2014/main" xmlns="" id="{00000000-0008-0000-0700-0000BC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1" name="Text Box 76">
          <a:extLst>
            <a:ext uri="{FF2B5EF4-FFF2-40B4-BE49-F238E27FC236}">
              <a16:creationId xmlns:a16="http://schemas.microsoft.com/office/drawing/2014/main" xmlns="" id="{00000000-0008-0000-0700-0000BD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2" name="Text Box 77">
          <a:extLst>
            <a:ext uri="{FF2B5EF4-FFF2-40B4-BE49-F238E27FC236}">
              <a16:creationId xmlns:a16="http://schemas.microsoft.com/office/drawing/2014/main" xmlns="" id="{00000000-0008-0000-0700-0000BE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3" name="Text Box 78">
          <a:extLst>
            <a:ext uri="{FF2B5EF4-FFF2-40B4-BE49-F238E27FC236}">
              <a16:creationId xmlns:a16="http://schemas.microsoft.com/office/drawing/2014/main" xmlns="" id="{00000000-0008-0000-0700-0000BF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4" name="Text Box 79">
          <a:extLst>
            <a:ext uri="{FF2B5EF4-FFF2-40B4-BE49-F238E27FC236}">
              <a16:creationId xmlns:a16="http://schemas.microsoft.com/office/drawing/2014/main" xmlns="" id="{00000000-0008-0000-0700-0000C0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5" name="Text Box 80">
          <a:extLst>
            <a:ext uri="{FF2B5EF4-FFF2-40B4-BE49-F238E27FC236}">
              <a16:creationId xmlns:a16="http://schemas.microsoft.com/office/drawing/2014/main" xmlns="" id="{00000000-0008-0000-0700-0000C1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6" name="Text Box 81">
          <a:extLst>
            <a:ext uri="{FF2B5EF4-FFF2-40B4-BE49-F238E27FC236}">
              <a16:creationId xmlns:a16="http://schemas.microsoft.com/office/drawing/2014/main" xmlns="" id="{00000000-0008-0000-0700-0000C2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7" name="Text Box 82">
          <a:extLst>
            <a:ext uri="{FF2B5EF4-FFF2-40B4-BE49-F238E27FC236}">
              <a16:creationId xmlns:a16="http://schemas.microsoft.com/office/drawing/2014/main" xmlns="" id="{00000000-0008-0000-0700-0000C3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8" name="Text Box 83">
          <a:extLst>
            <a:ext uri="{FF2B5EF4-FFF2-40B4-BE49-F238E27FC236}">
              <a16:creationId xmlns:a16="http://schemas.microsoft.com/office/drawing/2014/main" xmlns="" id="{00000000-0008-0000-0700-0000C4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89" name="Text Box 84">
          <a:extLst>
            <a:ext uri="{FF2B5EF4-FFF2-40B4-BE49-F238E27FC236}">
              <a16:creationId xmlns:a16="http://schemas.microsoft.com/office/drawing/2014/main" xmlns="" id="{00000000-0008-0000-0700-0000C5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90" name="Text Box 85">
          <a:extLst>
            <a:ext uri="{FF2B5EF4-FFF2-40B4-BE49-F238E27FC236}">
              <a16:creationId xmlns:a16="http://schemas.microsoft.com/office/drawing/2014/main" xmlns="" id="{00000000-0008-0000-0700-0000C6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91" name="Text Box 86">
          <a:extLst>
            <a:ext uri="{FF2B5EF4-FFF2-40B4-BE49-F238E27FC236}">
              <a16:creationId xmlns:a16="http://schemas.microsoft.com/office/drawing/2014/main" xmlns="" id="{00000000-0008-0000-0700-0000C7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92" name="Text Box 87">
          <a:extLst>
            <a:ext uri="{FF2B5EF4-FFF2-40B4-BE49-F238E27FC236}">
              <a16:creationId xmlns:a16="http://schemas.microsoft.com/office/drawing/2014/main" xmlns="" id="{00000000-0008-0000-0700-0000C8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93" name="Text Box 88">
          <a:extLst>
            <a:ext uri="{FF2B5EF4-FFF2-40B4-BE49-F238E27FC236}">
              <a16:creationId xmlns:a16="http://schemas.microsoft.com/office/drawing/2014/main" xmlns="" id="{00000000-0008-0000-0700-0000C9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94" name="Text Box 89">
          <a:extLst>
            <a:ext uri="{FF2B5EF4-FFF2-40B4-BE49-F238E27FC236}">
              <a16:creationId xmlns:a16="http://schemas.microsoft.com/office/drawing/2014/main" xmlns="" id="{00000000-0008-0000-0700-0000CA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95" name="Text Box 90">
          <a:extLst>
            <a:ext uri="{FF2B5EF4-FFF2-40B4-BE49-F238E27FC236}">
              <a16:creationId xmlns:a16="http://schemas.microsoft.com/office/drawing/2014/main" xmlns="" id="{00000000-0008-0000-0700-0000CB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96" name="Text Box 91">
          <a:extLst>
            <a:ext uri="{FF2B5EF4-FFF2-40B4-BE49-F238E27FC236}">
              <a16:creationId xmlns:a16="http://schemas.microsoft.com/office/drawing/2014/main" xmlns="" id="{00000000-0008-0000-0700-0000CC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1997" name="Text Box 92">
          <a:extLst>
            <a:ext uri="{FF2B5EF4-FFF2-40B4-BE49-F238E27FC236}">
              <a16:creationId xmlns:a16="http://schemas.microsoft.com/office/drawing/2014/main" xmlns="" id="{00000000-0008-0000-0700-0000CD07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998" name="Text Box 95">
          <a:extLst>
            <a:ext uri="{FF2B5EF4-FFF2-40B4-BE49-F238E27FC236}">
              <a16:creationId xmlns:a16="http://schemas.microsoft.com/office/drawing/2014/main" xmlns="" id="{00000000-0008-0000-0700-0000CE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1999" name="Text Box 96">
          <a:extLst>
            <a:ext uri="{FF2B5EF4-FFF2-40B4-BE49-F238E27FC236}">
              <a16:creationId xmlns:a16="http://schemas.microsoft.com/office/drawing/2014/main" xmlns="" id="{00000000-0008-0000-0700-0000CF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0" name="Text Box 97">
          <a:extLst>
            <a:ext uri="{FF2B5EF4-FFF2-40B4-BE49-F238E27FC236}">
              <a16:creationId xmlns:a16="http://schemas.microsoft.com/office/drawing/2014/main" xmlns="" id="{00000000-0008-0000-0700-0000D0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1" name="Text Box 98">
          <a:extLst>
            <a:ext uri="{FF2B5EF4-FFF2-40B4-BE49-F238E27FC236}">
              <a16:creationId xmlns:a16="http://schemas.microsoft.com/office/drawing/2014/main" xmlns="" id="{00000000-0008-0000-0700-0000D1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2" name="Text Box 99">
          <a:extLst>
            <a:ext uri="{FF2B5EF4-FFF2-40B4-BE49-F238E27FC236}">
              <a16:creationId xmlns:a16="http://schemas.microsoft.com/office/drawing/2014/main" xmlns="" id="{00000000-0008-0000-0700-0000D2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3" name="Text Box 100">
          <a:extLst>
            <a:ext uri="{FF2B5EF4-FFF2-40B4-BE49-F238E27FC236}">
              <a16:creationId xmlns:a16="http://schemas.microsoft.com/office/drawing/2014/main" xmlns="" id="{00000000-0008-0000-0700-0000D3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4" name="Text Box 101">
          <a:extLst>
            <a:ext uri="{FF2B5EF4-FFF2-40B4-BE49-F238E27FC236}">
              <a16:creationId xmlns:a16="http://schemas.microsoft.com/office/drawing/2014/main" xmlns="" id="{00000000-0008-0000-0700-0000D4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5" name="Text Box 102">
          <a:extLst>
            <a:ext uri="{FF2B5EF4-FFF2-40B4-BE49-F238E27FC236}">
              <a16:creationId xmlns:a16="http://schemas.microsoft.com/office/drawing/2014/main" xmlns="" id="{00000000-0008-0000-0700-0000D5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6" name="Text Box 103">
          <a:extLst>
            <a:ext uri="{FF2B5EF4-FFF2-40B4-BE49-F238E27FC236}">
              <a16:creationId xmlns:a16="http://schemas.microsoft.com/office/drawing/2014/main" xmlns="" id="{00000000-0008-0000-0700-0000D6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7" name="Text Box 104">
          <a:extLst>
            <a:ext uri="{FF2B5EF4-FFF2-40B4-BE49-F238E27FC236}">
              <a16:creationId xmlns:a16="http://schemas.microsoft.com/office/drawing/2014/main" xmlns="" id="{00000000-0008-0000-0700-0000D7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8" name="Text Box 105">
          <a:extLst>
            <a:ext uri="{FF2B5EF4-FFF2-40B4-BE49-F238E27FC236}">
              <a16:creationId xmlns:a16="http://schemas.microsoft.com/office/drawing/2014/main" xmlns="" id="{00000000-0008-0000-0700-0000D8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09" name="Text Box 106">
          <a:extLst>
            <a:ext uri="{FF2B5EF4-FFF2-40B4-BE49-F238E27FC236}">
              <a16:creationId xmlns:a16="http://schemas.microsoft.com/office/drawing/2014/main" xmlns="" id="{00000000-0008-0000-0700-0000D9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0" name="Text Box 107">
          <a:extLst>
            <a:ext uri="{FF2B5EF4-FFF2-40B4-BE49-F238E27FC236}">
              <a16:creationId xmlns:a16="http://schemas.microsoft.com/office/drawing/2014/main" xmlns="" id="{00000000-0008-0000-0700-0000DA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1" name="Text Box 108">
          <a:extLst>
            <a:ext uri="{FF2B5EF4-FFF2-40B4-BE49-F238E27FC236}">
              <a16:creationId xmlns:a16="http://schemas.microsoft.com/office/drawing/2014/main" xmlns="" id="{00000000-0008-0000-0700-0000DB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2" name="Text Box 109">
          <a:extLst>
            <a:ext uri="{FF2B5EF4-FFF2-40B4-BE49-F238E27FC236}">
              <a16:creationId xmlns:a16="http://schemas.microsoft.com/office/drawing/2014/main" xmlns="" id="{00000000-0008-0000-0700-0000DC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3" name="Text Box 110">
          <a:extLst>
            <a:ext uri="{FF2B5EF4-FFF2-40B4-BE49-F238E27FC236}">
              <a16:creationId xmlns:a16="http://schemas.microsoft.com/office/drawing/2014/main" xmlns="" id="{00000000-0008-0000-0700-0000DD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4" name="Text Box 111">
          <a:extLst>
            <a:ext uri="{FF2B5EF4-FFF2-40B4-BE49-F238E27FC236}">
              <a16:creationId xmlns:a16="http://schemas.microsoft.com/office/drawing/2014/main" xmlns="" id="{00000000-0008-0000-0700-0000DE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5" name="Text Box 112">
          <a:extLst>
            <a:ext uri="{FF2B5EF4-FFF2-40B4-BE49-F238E27FC236}">
              <a16:creationId xmlns:a16="http://schemas.microsoft.com/office/drawing/2014/main" xmlns="" id="{00000000-0008-0000-0700-0000DF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6" name="Text Box 113">
          <a:extLst>
            <a:ext uri="{FF2B5EF4-FFF2-40B4-BE49-F238E27FC236}">
              <a16:creationId xmlns:a16="http://schemas.microsoft.com/office/drawing/2014/main" xmlns="" id="{00000000-0008-0000-0700-0000E0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7" name="Text Box 114">
          <a:extLst>
            <a:ext uri="{FF2B5EF4-FFF2-40B4-BE49-F238E27FC236}">
              <a16:creationId xmlns:a16="http://schemas.microsoft.com/office/drawing/2014/main" xmlns="" id="{00000000-0008-0000-0700-0000E1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8" name="Text Box 115">
          <a:extLst>
            <a:ext uri="{FF2B5EF4-FFF2-40B4-BE49-F238E27FC236}">
              <a16:creationId xmlns:a16="http://schemas.microsoft.com/office/drawing/2014/main" xmlns="" id="{00000000-0008-0000-0700-0000E2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19" name="Text Box 116">
          <a:extLst>
            <a:ext uri="{FF2B5EF4-FFF2-40B4-BE49-F238E27FC236}">
              <a16:creationId xmlns:a16="http://schemas.microsoft.com/office/drawing/2014/main" xmlns="" id="{00000000-0008-0000-0700-0000E3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0" name="Text Box 117">
          <a:extLst>
            <a:ext uri="{FF2B5EF4-FFF2-40B4-BE49-F238E27FC236}">
              <a16:creationId xmlns:a16="http://schemas.microsoft.com/office/drawing/2014/main" xmlns="" id="{00000000-0008-0000-0700-0000E4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1" name="Text Box 123">
          <a:extLst>
            <a:ext uri="{FF2B5EF4-FFF2-40B4-BE49-F238E27FC236}">
              <a16:creationId xmlns:a16="http://schemas.microsoft.com/office/drawing/2014/main" xmlns="" id="{00000000-0008-0000-0700-0000E5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2" name="Text Box 124">
          <a:extLst>
            <a:ext uri="{FF2B5EF4-FFF2-40B4-BE49-F238E27FC236}">
              <a16:creationId xmlns:a16="http://schemas.microsoft.com/office/drawing/2014/main" xmlns="" id="{00000000-0008-0000-0700-0000E6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3" name="Text Box 125">
          <a:extLst>
            <a:ext uri="{FF2B5EF4-FFF2-40B4-BE49-F238E27FC236}">
              <a16:creationId xmlns:a16="http://schemas.microsoft.com/office/drawing/2014/main" xmlns="" id="{00000000-0008-0000-0700-0000E7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4" name="Text Box 126">
          <a:extLst>
            <a:ext uri="{FF2B5EF4-FFF2-40B4-BE49-F238E27FC236}">
              <a16:creationId xmlns:a16="http://schemas.microsoft.com/office/drawing/2014/main" xmlns="" id="{00000000-0008-0000-0700-0000E8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5" name="Text Box 127">
          <a:extLst>
            <a:ext uri="{FF2B5EF4-FFF2-40B4-BE49-F238E27FC236}">
              <a16:creationId xmlns:a16="http://schemas.microsoft.com/office/drawing/2014/main" xmlns="" id="{00000000-0008-0000-0700-0000E9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6" name="Text Box 128">
          <a:extLst>
            <a:ext uri="{FF2B5EF4-FFF2-40B4-BE49-F238E27FC236}">
              <a16:creationId xmlns:a16="http://schemas.microsoft.com/office/drawing/2014/main" xmlns="" id="{00000000-0008-0000-0700-0000EA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7" name="Text Box 129">
          <a:extLst>
            <a:ext uri="{FF2B5EF4-FFF2-40B4-BE49-F238E27FC236}">
              <a16:creationId xmlns:a16="http://schemas.microsoft.com/office/drawing/2014/main" xmlns="" id="{00000000-0008-0000-0700-0000EB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028" name="Text Box 130">
          <a:extLst>
            <a:ext uri="{FF2B5EF4-FFF2-40B4-BE49-F238E27FC236}">
              <a16:creationId xmlns:a16="http://schemas.microsoft.com/office/drawing/2014/main" xmlns="" id="{00000000-0008-0000-0700-0000EC07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333375</xdr:rowOff>
    </xdr:from>
    <xdr:to>
      <xdr:col>8</xdr:col>
      <xdr:colOff>2247900</xdr:colOff>
      <xdr:row>78</xdr:row>
      <xdr:rowOff>209550</xdr:rowOff>
    </xdr:to>
    <xdr:sp macro="" textlink="">
      <xdr:nvSpPr>
        <xdr:cNvPr id="2029" name="Text Box 119">
          <a:extLst>
            <a:ext uri="{FF2B5EF4-FFF2-40B4-BE49-F238E27FC236}">
              <a16:creationId xmlns:a16="http://schemas.microsoft.com/office/drawing/2014/main" xmlns="" id="{00000000-0008-0000-0700-0000ED07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333375</xdr:rowOff>
    </xdr:from>
    <xdr:to>
      <xdr:col>8</xdr:col>
      <xdr:colOff>2247900</xdr:colOff>
      <xdr:row>78</xdr:row>
      <xdr:rowOff>209550</xdr:rowOff>
    </xdr:to>
    <xdr:sp macro="" textlink="">
      <xdr:nvSpPr>
        <xdr:cNvPr id="2030" name="Text Box 120">
          <a:extLst>
            <a:ext uri="{FF2B5EF4-FFF2-40B4-BE49-F238E27FC236}">
              <a16:creationId xmlns:a16="http://schemas.microsoft.com/office/drawing/2014/main" xmlns="" id="{00000000-0008-0000-0700-0000EE07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1" name="Text Box 26">
          <a:extLst>
            <a:ext uri="{FF2B5EF4-FFF2-40B4-BE49-F238E27FC236}">
              <a16:creationId xmlns:a16="http://schemas.microsoft.com/office/drawing/2014/main" xmlns="" id="{00000000-0008-0000-0700-0000EF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xmlns="" id="{00000000-0008-0000-0700-0000F0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3" name="Text Box 28">
          <a:extLst>
            <a:ext uri="{FF2B5EF4-FFF2-40B4-BE49-F238E27FC236}">
              <a16:creationId xmlns:a16="http://schemas.microsoft.com/office/drawing/2014/main" xmlns="" id="{00000000-0008-0000-0700-0000F1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4" name="Text Box 29">
          <a:extLst>
            <a:ext uri="{FF2B5EF4-FFF2-40B4-BE49-F238E27FC236}">
              <a16:creationId xmlns:a16="http://schemas.microsoft.com/office/drawing/2014/main" xmlns="" id="{00000000-0008-0000-0700-0000F2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5" name="Text Box 30">
          <a:extLst>
            <a:ext uri="{FF2B5EF4-FFF2-40B4-BE49-F238E27FC236}">
              <a16:creationId xmlns:a16="http://schemas.microsoft.com/office/drawing/2014/main" xmlns="" id="{00000000-0008-0000-0700-0000F3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6" name="Text Box 31">
          <a:extLst>
            <a:ext uri="{FF2B5EF4-FFF2-40B4-BE49-F238E27FC236}">
              <a16:creationId xmlns:a16="http://schemas.microsoft.com/office/drawing/2014/main" xmlns="" id="{00000000-0008-0000-0700-0000F4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xmlns="" id="{00000000-0008-0000-0700-0000F5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8" name="Text Box 33">
          <a:extLst>
            <a:ext uri="{FF2B5EF4-FFF2-40B4-BE49-F238E27FC236}">
              <a16:creationId xmlns:a16="http://schemas.microsoft.com/office/drawing/2014/main" xmlns="" id="{00000000-0008-0000-0700-0000F6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39" name="Text Box 34">
          <a:extLst>
            <a:ext uri="{FF2B5EF4-FFF2-40B4-BE49-F238E27FC236}">
              <a16:creationId xmlns:a16="http://schemas.microsoft.com/office/drawing/2014/main" xmlns="" id="{00000000-0008-0000-0700-0000F7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0" name="Text Box 35">
          <a:extLst>
            <a:ext uri="{FF2B5EF4-FFF2-40B4-BE49-F238E27FC236}">
              <a16:creationId xmlns:a16="http://schemas.microsoft.com/office/drawing/2014/main" xmlns="" id="{00000000-0008-0000-0700-0000F8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1" name="Text Box 36">
          <a:extLst>
            <a:ext uri="{FF2B5EF4-FFF2-40B4-BE49-F238E27FC236}">
              <a16:creationId xmlns:a16="http://schemas.microsoft.com/office/drawing/2014/main" xmlns="" id="{00000000-0008-0000-0700-0000F9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2" name="Text Box 37">
          <a:extLst>
            <a:ext uri="{FF2B5EF4-FFF2-40B4-BE49-F238E27FC236}">
              <a16:creationId xmlns:a16="http://schemas.microsoft.com/office/drawing/2014/main" xmlns="" id="{00000000-0008-0000-0700-0000FA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3" name="Text Box 38">
          <a:extLst>
            <a:ext uri="{FF2B5EF4-FFF2-40B4-BE49-F238E27FC236}">
              <a16:creationId xmlns:a16="http://schemas.microsoft.com/office/drawing/2014/main" xmlns="" id="{00000000-0008-0000-0700-0000FB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xmlns="" id="{00000000-0008-0000-0700-0000FC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5" name="Text Box 40">
          <a:extLst>
            <a:ext uri="{FF2B5EF4-FFF2-40B4-BE49-F238E27FC236}">
              <a16:creationId xmlns:a16="http://schemas.microsoft.com/office/drawing/2014/main" xmlns="" id="{00000000-0008-0000-0700-0000FD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6" name="Text Box 41">
          <a:extLst>
            <a:ext uri="{FF2B5EF4-FFF2-40B4-BE49-F238E27FC236}">
              <a16:creationId xmlns:a16="http://schemas.microsoft.com/office/drawing/2014/main" xmlns="" id="{00000000-0008-0000-0700-0000FE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7" name="Text Box 42">
          <a:extLst>
            <a:ext uri="{FF2B5EF4-FFF2-40B4-BE49-F238E27FC236}">
              <a16:creationId xmlns:a16="http://schemas.microsoft.com/office/drawing/2014/main" xmlns="" id="{00000000-0008-0000-0700-0000FF07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xmlns="" id="{00000000-0008-0000-0700-000000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49" name="Text Box 44">
          <a:extLst>
            <a:ext uri="{FF2B5EF4-FFF2-40B4-BE49-F238E27FC236}">
              <a16:creationId xmlns:a16="http://schemas.microsoft.com/office/drawing/2014/main" xmlns="" id="{00000000-0008-0000-0700-000001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0" name="Text Box 45">
          <a:extLst>
            <a:ext uri="{FF2B5EF4-FFF2-40B4-BE49-F238E27FC236}">
              <a16:creationId xmlns:a16="http://schemas.microsoft.com/office/drawing/2014/main" xmlns="" id="{00000000-0008-0000-0700-000002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1" name="Text Box 46">
          <a:extLst>
            <a:ext uri="{FF2B5EF4-FFF2-40B4-BE49-F238E27FC236}">
              <a16:creationId xmlns:a16="http://schemas.microsoft.com/office/drawing/2014/main" xmlns="" id="{00000000-0008-0000-0700-000003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2" name="Text Box 47">
          <a:extLst>
            <a:ext uri="{FF2B5EF4-FFF2-40B4-BE49-F238E27FC236}">
              <a16:creationId xmlns:a16="http://schemas.microsoft.com/office/drawing/2014/main" xmlns="" id="{00000000-0008-0000-0700-000004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3" name="Text Box 49">
          <a:extLst>
            <a:ext uri="{FF2B5EF4-FFF2-40B4-BE49-F238E27FC236}">
              <a16:creationId xmlns:a16="http://schemas.microsoft.com/office/drawing/2014/main" xmlns="" id="{00000000-0008-0000-0700-000005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4" name="Text Box 50">
          <a:extLst>
            <a:ext uri="{FF2B5EF4-FFF2-40B4-BE49-F238E27FC236}">
              <a16:creationId xmlns:a16="http://schemas.microsoft.com/office/drawing/2014/main" xmlns="" id="{00000000-0008-0000-0700-000006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5" name="Text Box 51">
          <a:extLst>
            <a:ext uri="{FF2B5EF4-FFF2-40B4-BE49-F238E27FC236}">
              <a16:creationId xmlns:a16="http://schemas.microsoft.com/office/drawing/2014/main" xmlns="" id="{00000000-0008-0000-0700-000007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6" name="Text Box 52">
          <a:extLst>
            <a:ext uri="{FF2B5EF4-FFF2-40B4-BE49-F238E27FC236}">
              <a16:creationId xmlns:a16="http://schemas.microsoft.com/office/drawing/2014/main" xmlns="" id="{00000000-0008-0000-0700-000008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7" name="Text Box 53">
          <a:extLst>
            <a:ext uri="{FF2B5EF4-FFF2-40B4-BE49-F238E27FC236}">
              <a16:creationId xmlns:a16="http://schemas.microsoft.com/office/drawing/2014/main" xmlns="" id="{00000000-0008-0000-0700-000009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8" name="Text Box 54">
          <a:extLst>
            <a:ext uri="{FF2B5EF4-FFF2-40B4-BE49-F238E27FC236}">
              <a16:creationId xmlns:a16="http://schemas.microsoft.com/office/drawing/2014/main" xmlns="" id="{00000000-0008-0000-0700-00000A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59" name="Text Box 55">
          <a:extLst>
            <a:ext uri="{FF2B5EF4-FFF2-40B4-BE49-F238E27FC236}">
              <a16:creationId xmlns:a16="http://schemas.microsoft.com/office/drawing/2014/main" xmlns="" id="{00000000-0008-0000-0700-00000B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0" name="Text Box 56">
          <a:extLst>
            <a:ext uri="{FF2B5EF4-FFF2-40B4-BE49-F238E27FC236}">
              <a16:creationId xmlns:a16="http://schemas.microsoft.com/office/drawing/2014/main" xmlns="" id="{00000000-0008-0000-0700-00000C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1" name="Text Box 57">
          <a:extLst>
            <a:ext uri="{FF2B5EF4-FFF2-40B4-BE49-F238E27FC236}">
              <a16:creationId xmlns:a16="http://schemas.microsoft.com/office/drawing/2014/main" xmlns="" id="{00000000-0008-0000-0700-00000D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2" name="Text Box 58">
          <a:extLst>
            <a:ext uri="{FF2B5EF4-FFF2-40B4-BE49-F238E27FC236}">
              <a16:creationId xmlns:a16="http://schemas.microsoft.com/office/drawing/2014/main" xmlns="" id="{00000000-0008-0000-0700-00000E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3" name="Text Box 59">
          <a:extLst>
            <a:ext uri="{FF2B5EF4-FFF2-40B4-BE49-F238E27FC236}">
              <a16:creationId xmlns:a16="http://schemas.microsoft.com/office/drawing/2014/main" xmlns="" id="{00000000-0008-0000-0700-00000F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4" name="Text Box 60">
          <a:extLst>
            <a:ext uri="{FF2B5EF4-FFF2-40B4-BE49-F238E27FC236}">
              <a16:creationId xmlns:a16="http://schemas.microsoft.com/office/drawing/2014/main" xmlns="" id="{00000000-0008-0000-0700-000010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5" name="Text Box 61">
          <a:extLst>
            <a:ext uri="{FF2B5EF4-FFF2-40B4-BE49-F238E27FC236}">
              <a16:creationId xmlns:a16="http://schemas.microsoft.com/office/drawing/2014/main" xmlns="" id="{00000000-0008-0000-0700-000011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6" name="Text Box 62">
          <a:extLst>
            <a:ext uri="{FF2B5EF4-FFF2-40B4-BE49-F238E27FC236}">
              <a16:creationId xmlns:a16="http://schemas.microsoft.com/office/drawing/2014/main" xmlns="" id="{00000000-0008-0000-0700-000012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7" name="Text Box 63">
          <a:extLst>
            <a:ext uri="{FF2B5EF4-FFF2-40B4-BE49-F238E27FC236}">
              <a16:creationId xmlns:a16="http://schemas.microsoft.com/office/drawing/2014/main" xmlns="" id="{00000000-0008-0000-0700-000013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8" name="Text Box 64">
          <a:extLst>
            <a:ext uri="{FF2B5EF4-FFF2-40B4-BE49-F238E27FC236}">
              <a16:creationId xmlns:a16="http://schemas.microsoft.com/office/drawing/2014/main" xmlns="" id="{00000000-0008-0000-0700-000014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69" name="Text Box 65">
          <a:extLst>
            <a:ext uri="{FF2B5EF4-FFF2-40B4-BE49-F238E27FC236}">
              <a16:creationId xmlns:a16="http://schemas.microsoft.com/office/drawing/2014/main" xmlns="" id="{00000000-0008-0000-0700-000015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0" name="Text Box 66">
          <a:extLst>
            <a:ext uri="{FF2B5EF4-FFF2-40B4-BE49-F238E27FC236}">
              <a16:creationId xmlns:a16="http://schemas.microsoft.com/office/drawing/2014/main" xmlns="" id="{00000000-0008-0000-0700-000016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1" name="Text Box 67">
          <a:extLst>
            <a:ext uri="{FF2B5EF4-FFF2-40B4-BE49-F238E27FC236}">
              <a16:creationId xmlns:a16="http://schemas.microsoft.com/office/drawing/2014/main" xmlns="" id="{00000000-0008-0000-0700-000017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2" name="Text Box 68">
          <a:extLst>
            <a:ext uri="{FF2B5EF4-FFF2-40B4-BE49-F238E27FC236}">
              <a16:creationId xmlns:a16="http://schemas.microsoft.com/office/drawing/2014/main" xmlns="" id="{00000000-0008-0000-0700-000018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3" name="Text Box 69">
          <a:extLst>
            <a:ext uri="{FF2B5EF4-FFF2-40B4-BE49-F238E27FC236}">
              <a16:creationId xmlns:a16="http://schemas.microsoft.com/office/drawing/2014/main" xmlns="" id="{00000000-0008-0000-0700-000019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4" name="Text Box 70">
          <a:extLst>
            <a:ext uri="{FF2B5EF4-FFF2-40B4-BE49-F238E27FC236}">
              <a16:creationId xmlns:a16="http://schemas.microsoft.com/office/drawing/2014/main" xmlns="" id="{00000000-0008-0000-0700-00001A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5" name="Text Box 71">
          <a:extLst>
            <a:ext uri="{FF2B5EF4-FFF2-40B4-BE49-F238E27FC236}">
              <a16:creationId xmlns:a16="http://schemas.microsoft.com/office/drawing/2014/main" xmlns="" id="{00000000-0008-0000-0700-00001B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6" name="Text Box 72">
          <a:extLst>
            <a:ext uri="{FF2B5EF4-FFF2-40B4-BE49-F238E27FC236}">
              <a16:creationId xmlns:a16="http://schemas.microsoft.com/office/drawing/2014/main" xmlns="" id="{00000000-0008-0000-0700-00001C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7" name="Text Box 73">
          <a:extLst>
            <a:ext uri="{FF2B5EF4-FFF2-40B4-BE49-F238E27FC236}">
              <a16:creationId xmlns:a16="http://schemas.microsoft.com/office/drawing/2014/main" xmlns="" id="{00000000-0008-0000-0700-00001D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8" name="Text Box 74">
          <a:extLst>
            <a:ext uri="{FF2B5EF4-FFF2-40B4-BE49-F238E27FC236}">
              <a16:creationId xmlns:a16="http://schemas.microsoft.com/office/drawing/2014/main" xmlns="" id="{00000000-0008-0000-0700-00001E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79" name="Text Box 75">
          <a:extLst>
            <a:ext uri="{FF2B5EF4-FFF2-40B4-BE49-F238E27FC236}">
              <a16:creationId xmlns:a16="http://schemas.microsoft.com/office/drawing/2014/main" xmlns="" id="{00000000-0008-0000-0700-00001F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0" name="Text Box 76">
          <a:extLst>
            <a:ext uri="{FF2B5EF4-FFF2-40B4-BE49-F238E27FC236}">
              <a16:creationId xmlns:a16="http://schemas.microsoft.com/office/drawing/2014/main" xmlns="" id="{00000000-0008-0000-0700-000020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1" name="Text Box 77">
          <a:extLst>
            <a:ext uri="{FF2B5EF4-FFF2-40B4-BE49-F238E27FC236}">
              <a16:creationId xmlns:a16="http://schemas.microsoft.com/office/drawing/2014/main" xmlns="" id="{00000000-0008-0000-0700-000021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2" name="Text Box 78">
          <a:extLst>
            <a:ext uri="{FF2B5EF4-FFF2-40B4-BE49-F238E27FC236}">
              <a16:creationId xmlns:a16="http://schemas.microsoft.com/office/drawing/2014/main" xmlns="" id="{00000000-0008-0000-0700-000022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3" name="Text Box 79">
          <a:extLst>
            <a:ext uri="{FF2B5EF4-FFF2-40B4-BE49-F238E27FC236}">
              <a16:creationId xmlns:a16="http://schemas.microsoft.com/office/drawing/2014/main" xmlns="" id="{00000000-0008-0000-0700-000023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4" name="Text Box 80">
          <a:extLst>
            <a:ext uri="{FF2B5EF4-FFF2-40B4-BE49-F238E27FC236}">
              <a16:creationId xmlns:a16="http://schemas.microsoft.com/office/drawing/2014/main" xmlns="" id="{00000000-0008-0000-0700-000024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5" name="Text Box 81">
          <a:extLst>
            <a:ext uri="{FF2B5EF4-FFF2-40B4-BE49-F238E27FC236}">
              <a16:creationId xmlns:a16="http://schemas.microsoft.com/office/drawing/2014/main" xmlns="" id="{00000000-0008-0000-0700-000025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6" name="Text Box 82">
          <a:extLst>
            <a:ext uri="{FF2B5EF4-FFF2-40B4-BE49-F238E27FC236}">
              <a16:creationId xmlns:a16="http://schemas.microsoft.com/office/drawing/2014/main" xmlns="" id="{00000000-0008-0000-0700-000026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7" name="Text Box 83">
          <a:extLst>
            <a:ext uri="{FF2B5EF4-FFF2-40B4-BE49-F238E27FC236}">
              <a16:creationId xmlns:a16="http://schemas.microsoft.com/office/drawing/2014/main" xmlns="" id="{00000000-0008-0000-0700-000027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8" name="Text Box 84">
          <a:extLst>
            <a:ext uri="{FF2B5EF4-FFF2-40B4-BE49-F238E27FC236}">
              <a16:creationId xmlns:a16="http://schemas.microsoft.com/office/drawing/2014/main" xmlns="" id="{00000000-0008-0000-0700-000028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89" name="Text Box 85">
          <a:extLst>
            <a:ext uri="{FF2B5EF4-FFF2-40B4-BE49-F238E27FC236}">
              <a16:creationId xmlns:a16="http://schemas.microsoft.com/office/drawing/2014/main" xmlns="" id="{00000000-0008-0000-0700-000029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0" name="Text Box 86">
          <a:extLst>
            <a:ext uri="{FF2B5EF4-FFF2-40B4-BE49-F238E27FC236}">
              <a16:creationId xmlns:a16="http://schemas.microsoft.com/office/drawing/2014/main" xmlns="" id="{00000000-0008-0000-0700-00002A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1" name="Text Box 87">
          <a:extLst>
            <a:ext uri="{FF2B5EF4-FFF2-40B4-BE49-F238E27FC236}">
              <a16:creationId xmlns:a16="http://schemas.microsoft.com/office/drawing/2014/main" xmlns="" id="{00000000-0008-0000-0700-00002B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2" name="Text Box 88">
          <a:extLst>
            <a:ext uri="{FF2B5EF4-FFF2-40B4-BE49-F238E27FC236}">
              <a16:creationId xmlns:a16="http://schemas.microsoft.com/office/drawing/2014/main" xmlns="" id="{00000000-0008-0000-0700-00002C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3" name="Text Box 89">
          <a:extLst>
            <a:ext uri="{FF2B5EF4-FFF2-40B4-BE49-F238E27FC236}">
              <a16:creationId xmlns:a16="http://schemas.microsoft.com/office/drawing/2014/main" xmlns="" id="{00000000-0008-0000-0700-00002D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4" name="Text Box 90">
          <a:extLst>
            <a:ext uri="{FF2B5EF4-FFF2-40B4-BE49-F238E27FC236}">
              <a16:creationId xmlns:a16="http://schemas.microsoft.com/office/drawing/2014/main" xmlns="" id="{00000000-0008-0000-0700-00002E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5" name="Text Box 91">
          <a:extLst>
            <a:ext uri="{FF2B5EF4-FFF2-40B4-BE49-F238E27FC236}">
              <a16:creationId xmlns:a16="http://schemas.microsoft.com/office/drawing/2014/main" xmlns="" id="{00000000-0008-0000-0700-00002F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6" name="Text Box 92">
          <a:extLst>
            <a:ext uri="{FF2B5EF4-FFF2-40B4-BE49-F238E27FC236}">
              <a16:creationId xmlns:a16="http://schemas.microsoft.com/office/drawing/2014/main" xmlns="" id="{00000000-0008-0000-0700-000030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xmlns="" id="{00000000-0008-0000-0700-000031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xmlns="" id="{00000000-0008-0000-0700-000032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099" name="Text Box 5">
          <a:extLst>
            <a:ext uri="{FF2B5EF4-FFF2-40B4-BE49-F238E27FC236}">
              <a16:creationId xmlns:a16="http://schemas.microsoft.com/office/drawing/2014/main" xmlns="" id="{00000000-0008-0000-0700-000033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0" name="Text Box 6">
          <a:extLst>
            <a:ext uri="{FF2B5EF4-FFF2-40B4-BE49-F238E27FC236}">
              <a16:creationId xmlns:a16="http://schemas.microsoft.com/office/drawing/2014/main" xmlns="" id="{00000000-0008-0000-0700-000034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1" name="Text Box 7">
          <a:extLst>
            <a:ext uri="{FF2B5EF4-FFF2-40B4-BE49-F238E27FC236}">
              <a16:creationId xmlns:a16="http://schemas.microsoft.com/office/drawing/2014/main" xmlns="" id="{00000000-0008-0000-0700-000035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2" name="Text Box 8">
          <a:extLst>
            <a:ext uri="{FF2B5EF4-FFF2-40B4-BE49-F238E27FC236}">
              <a16:creationId xmlns:a16="http://schemas.microsoft.com/office/drawing/2014/main" xmlns="" id="{00000000-0008-0000-0700-000036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3" name="Text Box 9">
          <a:extLst>
            <a:ext uri="{FF2B5EF4-FFF2-40B4-BE49-F238E27FC236}">
              <a16:creationId xmlns:a16="http://schemas.microsoft.com/office/drawing/2014/main" xmlns="" id="{00000000-0008-0000-0700-000037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4" name="Text Box 10">
          <a:extLst>
            <a:ext uri="{FF2B5EF4-FFF2-40B4-BE49-F238E27FC236}">
              <a16:creationId xmlns:a16="http://schemas.microsoft.com/office/drawing/2014/main" xmlns="" id="{00000000-0008-0000-0700-000038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5" name="Text Box 11">
          <a:extLst>
            <a:ext uri="{FF2B5EF4-FFF2-40B4-BE49-F238E27FC236}">
              <a16:creationId xmlns:a16="http://schemas.microsoft.com/office/drawing/2014/main" xmlns="" id="{00000000-0008-0000-0700-000039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6" name="Text Box 12">
          <a:extLst>
            <a:ext uri="{FF2B5EF4-FFF2-40B4-BE49-F238E27FC236}">
              <a16:creationId xmlns:a16="http://schemas.microsoft.com/office/drawing/2014/main" xmlns="" id="{00000000-0008-0000-0700-00003A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7" name="Text Box 13">
          <a:extLst>
            <a:ext uri="{FF2B5EF4-FFF2-40B4-BE49-F238E27FC236}">
              <a16:creationId xmlns:a16="http://schemas.microsoft.com/office/drawing/2014/main" xmlns="" id="{00000000-0008-0000-0700-00003B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8" name="Text Box 14">
          <a:extLst>
            <a:ext uri="{FF2B5EF4-FFF2-40B4-BE49-F238E27FC236}">
              <a16:creationId xmlns:a16="http://schemas.microsoft.com/office/drawing/2014/main" xmlns="" id="{00000000-0008-0000-0700-00003C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xmlns="" id="{00000000-0008-0000-0700-00003D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0" name="Text Box 16">
          <a:extLst>
            <a:ext uri="{FF2B5EF4-FFF2-40B4-BE49-F238E27FC236}">
              <a16:creationId xmlns:a16="http://schemas.microsoft.com/office/drawing/2014/main" xmlns="" id="{00000000-0008-0000-0700-00003E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1" name="Text Box 17">
          <a:extLst>
            <a:ext uri="{FF2B5EF4-FFF2-40B4-BE49-F238E27FC236}">
              <a16:creationId xmlns:a16="http://schemas.microsoft.com/office/drawing/2014/main" xmlns="" id="{00000000-0008-0000-0700-00003F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2" name="Text Box 18">
          <a:extLst>
            <a:ext uri="{FF2B5EF4-FFF2-40B4-BE49-F238E27FC236}">
              <a16:creationId xmlns:a16="http://schemas.microsoft.com/office/drawing/2014/main" xmlns="" id="{00000000-0008-0000-0700-000040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3" name="Text Box 19">
          <a:extLst>
            <a:ext uri="{FF2B5EF4-FFF2-40B4-BE49-F238E27FC236}">
              <a16:creationId xmlns:a16="http://schemas.microsoft.com/office/drawing/2014/main" xmlns="" id="{00000000-0008-0000-0700-000041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4" name="Text Box 20">
          <a:extLst>
            <a:ext uri="{FF2B5EF4-FFF2-40B4-BE49-F238E27FC236}">
              <a16:creationId xmlns:a16="http://schemas.microsoft.com/office/drawing/2014/main" xmlns="" id="{00000000-0008-0000-0700-000042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5" name="Text Box 21">
          <a:extLst>
            <a:ext uri="{FF2B5EF4-FFF2-40B4-BE49-F238E27FC236}">
              <a16:creationId xmlns:a16="http://schemas.microsoft.com/office/drawing/2014/main" xmlns="" id="{00000000-0008-0000-0700-000043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6" name="Text Box 22">
          <a:extLst>
            <a:ext uri="{FF2B5EF4-FFF2-40B4-BE49-F238E27FC236}">
              <a16:creationId xmlns:a16="http://schemas.microsoft.com/office/drawing/2014/main" xmlns="" id="{00000000-0008-0000-0700-000044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7" name="Text Box 23">
          <a:extLst>
            <a:ext uri="{FF2B5EF4-FFF2-40B4-BE49-F238E27FC236}">
              <a16:creationId xmlns:a16="http://schemas.microsoft.com/office/drawing/2014/main" xmlns="" id="{00000000-0008-0000-0700-000045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8" name="Text Box 24">
          <a:extLst>
            <a:ext uri="{FF2B5EF4-FFF2-40B4-BE49-F238E27FC236}">
              <a16:creationId xmlns:a16="http://schemas.microsoft.com/office/drawing/2014/main" xmlns="" id="{00000000-0008-0000-0700-000046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19" name="Text Box 25">
          <a:extLst>
            <a:ext uri="{FF2B5EF4-FFF2-40B4-BE49-F238E27FC236}">
              <a16:creationId xmlns:a16="http://schemas.microsoft.com/office/drawing/2014/main" xmlns="" id="{00000000-0008-0000-0700-000047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20" name="Text Box 48">
          <a:extLst>
            <a:ext uri="{FF2B5EF4-FFF2-40B4-BE49-F238E27FC236}">
              <a16:creationId xmlns:a16="http://schemas.microsoft.com/office/drawing/2014/main" xmlns="" id="{00000000-0008-0000-0700-000048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21" name="Text Box 93">
          <a:extLst>
            <a:ext uri="{FF2B5EF4-FFF2-40B4-BE49-F238E27FC236}">
              <a16:creationId xmlns:a16="http://schemas.microsoft.com/office/drawing/2014/main" xmlns="" id="{00000000-0008-0000-0700-000049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122" name="Text Box 94">
          <a:extLst>
            <a:ext uri="{FF2B5EF4-FFF2-40B4-BE49-F238E27FC236}">
              <a16:creationId xmlns:a16="http://schemas.microsoft.com/office/drawing/2014/main" xmlns="" id="{00000000-0008-0000-0700-00004A08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xmlns="" id="{00000000-0008-0000-0700-00004B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xmlns="" id="{00000000-0008-0000-0700-00004C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25" name="Text Box 5">
          <a:extLst>
            <a:ext uri="{FF2B5EF4-FFF2-40B4-BE49-F238E27FC236}">
              <a16:creationId xmlns:a16="http://schemas.microsoft.com/office/drawing/2014/main" xmlns="" id="{00000000-0008-0000-0700-00004D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26" name="Text Box 6">
          <a:extLst>
            <a:ext uri="{FF2B5EF4-FFF2-40B4-BE49-F238E27FC236}">
              <a16:creationId xmlns:a16="http://schemas.microsoft.com/office/drawing/2014/main" xmlns="" id="{00000000-0008-0000-0700-00004E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27" name="Text Box 7">
          <a:extLst>
            <a:ext uri="{FF2B5EF4-FFF2-40B4-BE49-F238E27FC236}">
              <a16:creationId xmlns:a16="http://schemas.microsoft.com/office/drawing/2014/main" xmlns="" id="{00000000-0008-0000-0700-00004F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28" name="Text Box 8">
          <a:extLst>
            <a:ext uri="{FF2B5EF4-FFF2-40B4-BE49-F238E27FC236}">
              <a16:creationId xmlns:a16="http://schemas.microsoft.com/office/drawing/2014/main" xmlns="" id="{00000000-0008-0000-0700-000050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29" name="Text Box 9">
          <a:extLst>
            <a:ext uri="{FF2B5EF4-FFF2-40B4-BE49-F238E27FC236}">
              <a16:creationId xmlns:a16="http://schemas.microsoft.com/office/drawing/2014/main" xmlns="" id="{00000000-0008-0000-0700-000051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0" name="Text Box 10">
          <a:extLst>
            <a:ext uri="{FF2B5EF4-FFF2-40B4-BE49-F238E27FC236}">
              <a16:creationId xmlns:a16="http://schemas.microsoft.com/office/drawing/2014/main" xmlns="" id="{00000000-0008-0000-0700-000052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1" name="Text Box 11">
          <a:extLst>
            <a:ext uri="{FF2B5EF4-FFF2-40B4-BE49-F238E27FC236}">
              <a16:creationId xmlns:a16="http://schemas.microsoft.com/office/drawing/2014/main" xmlns="" id="{00000000-0008-0000-0700-000053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2" name="Text Box 12">
          <a:extLst>
            <a:ext uri="{FF2B5EF4-FFF2-40B4-BE49-F238E27FC236}">
              <a16:creationId xmlns:a16="http://schemas.microsoft.com/office/drawing/2014/main" xmlns="" id="{00000000-0008-0000-0700-000054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3" name="Text Box 13">
          <a:extLst>
            <a:ext uri="{FF2B5EF4-FFF2-40B4-BE49-F238E27FC236}">
              <a16:creationId xmlns:a16="http://schemas.microsoft.com/office/drawing/2014/main" xmlns="" id="{00000000-0008-0000-0700-000055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4" name="Text Box 14">
          <a:extLst>
            <a:ext uri="{FF2B5EF4-FFF2-40B4-BE49-F238E27FC236}">
              <a16:creationId xmlns:a16="http://schemas.microsoft.com/office/drawing/2014/main" xmlns="" id="{00000000-0008-0000-0700-000056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xmlns="" id="{00000000-0008-0000-0700-000057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6" name="Text Box 16">
          <a:extLst>
            <a:ext uri="{FF2B5EF4-FFF2-40B4-BE49-F238E27FC236}">
              <a16:creationId xmlns:a16="http://schemas.microsoft.com/office/drawing/2014/main" xmlns="" id="{00000000-0008-0000-0700-000058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7" name="Text Box 17">
          <a:extLst>
            <a:ext uri="{FF2B5EF4-FFF2-40B4-BE49-F238E27FC236}">
              <a16:creationId xmlns:a16="http://schemas.microsoft.com/office/drawing/2014/main" xmlns="" id="{00000000-0008-0000-0700-000059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8" name="Text Box 18">
          <a:extLst>
            <a:ext uri="{FF2B5EF4-FFF2-40B4-BE49-F238E27FC236}">
              <a16:creationId xmlns:a16="http://schemas.microsoft.com/office/drawing/2014/main" xmlns="" id="{00000000-0008-0000-0700-00005A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39" name="Text Box 19">
          <a:extLst>
            <a:ext uri="{FF2B5EF4-FFF2-40B4-BE49-F238E27FC236}">
              <a16:creationId xmlns:a16="http://schemas.microsoft.com/office/drawing/2014/main" xmlns="" id="{00000000-0008-0000-0700-00005B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0" name="Text Box 20">
          <a:extLst>
            <a:ext uri="{FF2B5EF4-FFF2-40B4-BE49-F238E27FC236}">
              <a16:creationId xmlns:a16="http://schemas.microsoft.com/office/drawing/2014/main" xmlns="" id="{00000000-0008-0000-0700-00005C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1" name="Text Box 21">
          <a:extLst>
            <a:ext uri="{FF2B5EF4-FFF2-40B4-BE49-F238E27FC236}">
              <a16:creationId xmlns:a16="http://schemas.microsoft.com/office/drawing/2014/main" xmlns="" id="{00000000-0008-0000-0700-00005D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2" name="Text Box 22">
          <a:extLst>
            <a:ext uri="{FF2B5EF4-FFF2-40B4-BE49-F238E27FC236}">
              <a16:creationId xmlns:a16="http://schemas.microsoft.com/office/drawing/2014/main" xmlns="" id="{00000000-0008-0000-0700-00005E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3" name="Text Box 23">
          <a:extLst>
            <a:ext uri="{FF2B5EF4-FFF2-40B4-BE49-F238E27FC236}">
              <a16:creationId xmlns:a16="http://schemas.microsoft.com/office/drawing/2014/main" xmlns="" id="{00000000-0008-0000-0700-00005F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4" name="Text Box 24">
          <a:extLst>
            <a:ext uri="{FF2B5EF4-FFF2-40B4-BE49-F238E27FC236}">
              <a16:creationId xmlns:a16="http://schemas.microsoft.com/office/drawing/2014/main" xmlns="" id="{00000000-0008-0000-0700-000060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5" name="Text Box 25">
          <a:extLst>
            <a:ext uri="{FF2B5EF4-FFF2-40B4-BE49-F238E27FC236}">
              <a16:creationId xmlns:a16="http://schemas.microsoft.com/office/drawing/2014/main" xmlns="" id="{00000000-0008-0000-0700-000061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6" name="Text Box 48">
          <a:extLst>
            <a:ext uri="{FF2B5EF4-FFF2-40B4-BE49-F238E27FC236}">
              <a16:creationId xmlns:a16="http://schemas.microsoft.com/office/drawing/2014/main" xmlns="" id="{00000000-0008-0000-0700-000062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7" name="Text Box 93">
          <a:extLst>
            <a:ext uri="{FF2B5EF4-FFF2-40B4-BE49-F238E27FC236}">
              <a16:creationId xmlns:a16="http://schemas.microsoft.com/office/drawing/2014/main" xmlns="" id="{00000000-0008-0000-0700-000063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148" name="Text Box 94">
          <a:extLst>
            <a:ext uri="{FF2B5EF4-FFF2-40B4-BE49-F238E27FC236}">
              <a16:creationId xmlns:a16="http://schemas.microsoft.com/office/drawing/2014/main" xmlns="" id="{00000000-0008-0000-0700-000064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171450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700-000065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171450"/>
    <xdr:sp macro="" textlink="">
      <xdr:nvSpPr>
        <xdr:cNvPr id="2150" name="Text Box 118">
          <a:extLst>
            <a:ext uri="{FF2B5EF4-FFF2-40B4-BE49-F238E27FC236}">
              <a16:creationId xmlns:a16="http://schemas.microsoft.com/office/drawing/2014/main" xmlns="" id="{00000000-0008-0000-0700-000066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1" name="Text Box 95">
          <a:extLst>
            <a:ext uri="{FF2B5EF4-FFF2-40B4-BE49-F238E27FC236}">
              <a16:creationId xmlns:a16="http://schemas.microsoft.com/office/drawing/2014/main" xmlns="" id="{00000000-0008-0000-0700-000067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2" name="Text Box 96">
          <a:extLst>
            <a:ext uri="{FF2B5EF4-FFF2-40B4-BE49-F238E27FC236}">
              <a16:creationId xmlns:a16="http://schemas.microsoft.com/office/drawing/2014/main" xmlns="" id="{00000000-0008-0000-0700-000068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3" name="Text Box 97">
          <a:extLst>
            <a:ext uri="{FF2B5EF4-FFF2-40B4-BE49-F238E27FC236}">
              <a16:creationId xmlns:a16="http://schemas.microsoft.com/office/drawing/2014/main" xmlns="" id="{00000000-0008-0000-0700-000069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4" name="Text Box 98">
          <a:extLst>
            <a:ext uri="{FF2B5EF4-FFF2-40B4-BE49-F238E27FC236}">
              <a16:creationId xmlns:a16="http://schemas.microsoft.com/office/drawing/2014/main" xmlns="" id="{00000000-0008-0000-0700-00006A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5" name="Text Box 99">
          <a:extLst>
            <a:ext uri="{FF2B5EF4-FFF2-40B4-BE49-F238E27FC236}">
              <a16:creationId xmlns:a16="http://schemas.microsoft.com/office/drawing/2014/main" xmlns="" id="{00000000-0008-0000-0700-00006B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6" name="Text Box 100">
          <a:extLst>
            <a:ext uri="{FF2B5EF4-FFF2-40B4-BE49-F238E27FC236}">
              <a16:creationId xmlns:a16="http://schemas.microsoft.com/office/drawing/2014/main" xmlns="" id="{00000000-0008-0000-0700-00006C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7" name="Text Box 101">
          <a:extLst>
            <a:ext uri="{FF2B5EF4-FFF2-40B4-BE49-F238E27FC236}">
              <a16:creationId xmlns:a16="http://schemas.microsoft.com/office/drawing/2014/main" xmlns="" id="{00000000-0008-0000-0700-00006D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8" name="Text Box 102">
          <a:extLst>
            <a:ext uri="{FF2B5EF4-FFF2-40B4-BE49-F238E27FC236}">
              <a16:creationId xmlns:a16="http://schemas.microsoft.com/office/drawing/2014/main" xmlns="" id="{00000000-0008-0000-0700-00006E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59" name="Text Box 103">
          <a:extLst>
            <a:ext uri="{FF2B5EF4-FFF2-40B4-BE49-F238E27FC236}">
              <a16:creationId xmlns:a16="http://schemas.microsoft.com/office/drawing/2014/main" xmlns="" id="{00000000-0008-0000-0700-00006F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0" name="Text Box 104">
          <a:extLst>
            <a:ext uri="{FF2B5EF4-FFF2-40B4-BE49-F238E27FC236}">
              <a16:creationId xmlns:a16="http://schemas.microsoft.com/office/drawing/2014/main" xmlns="" id="{00000000-0008-0000-0700-000070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1" name="Text Box 105">
          <a:extLst>
            <a:ext uri="{FF2B5EF4-FFF2-40B4-BE49-F238E27FC236}">
              <a16:creationId xmlns:a16="http://schemas.microsoft.com/office/drawing/2014/main" xmlns="" id="{00000000-0008-0000-0700-000071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2" name="Text Box 106">
          <a:extLst>
            <a:ext uri="{FF2B5EF4-FFF2-40B4-BE49-F238E27FC236}">
              <a16:creationId xmlns:a16="http://schemas.microsoft.com/office/drawing/2014/main" xmlns="" id="{00000000-0008-0000-0700-000072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3" name="Text Box 107">
          <a:extLst>
            <a:ext uri="{FF2B5EF4-FFF2-40B4-BE49-F238E27FC236}">
              <a16:creationId xmlns:a16="http://schemas.microsoft.com/office/drawing/2014/main" xmlns="" id="{00000000-0008-0000-0700-000073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4" name="Text Box 108">
          <a:extLst>
            <a:ext uri="{FF2B5EF4-FFF2-40B4-BE49-F238E27FC236}">
              <a16:creationId xmlns:a16="http://schemas.microsoft.com/office/drawing/2014/main" xmlns="" id="{00000000-0008-0000-0700-000074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5" name="Text Box 109">
          <a:extLst>
            <a:ext uri="{FF2B5EF4-FFF2-40B4-BE49-F238E27FC236}">
              <a16:creationId xmlns:a16="http://schemas.microsoft.com/office/drawing/2014/main" xmlns="" id="{00000000-0008-0000-0700-000075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6" name="Text Box 110">
          <a:extLst>
            <a:ext uri="{FF2B5EF4-FFF2-40B4-BE49-F238E27FC236}">
              <a16:creationId xmlns:a16="http://schemas.microsoft.com/office/drawing/2014/main" xmlns="" id="{00000000-0008-0000-0700-000076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7" name="Text Box 111">
          <a:extLst>
            <a:ext uri="{FF2B5EF4-FFF2-40B4-BE49-F238E27FC236}">
              <a16:creationId xmlns:a16="http://schemas.microsoft.com/office/drawing/2014/main" xmlns="" id="{00000000-0008-0000-0700-000077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8" name="Text Box 112">
          <a:extLst>
            <a:ext uri="{FF2B5EF4-FFF2-40B4-BE49-F238E27FC236}">
              <a16:creationId xmlns:a16="http://schemas.microsoft.com/office/drawing/2014/main" xmlns="" id="{00000000-0008-0000-0700-000078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69" name="Text Box 113">
          <a:extLst>
            <a:ext uri="{FF2B5EF4-FFF2-40B4-BE49-F238E27FC236}">
              <a16:creationId xmlns:a16="http://schemas.microsoft.com/office/drawing/2014/main" xmlns="" id="{00000000-0008-0000-0700-000079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0" name="Text Box 114">
          <a:extLst>
            <a:ext uri="{FF2B5EF4-FFF2-40B4-BE49-F238E27FC236}">
              <a16:creationId xmlns:a16="http://schemas.microsoft.com/office/drawing/2014/main" xmlns="" id="{00000000-0008-0000-0700-00007A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1" name="Text Box 115">
          <a:extLst>
            <a:ext uri="{FF2B5EF4-FFF2-40B4-BE49-F238E27FC236}">
              <a16:creationId xmlns:a16="http://schemas.microsoft.com/office/drawing/2014/main" xmlns="" id="{00000000-0008-0000-0700-00007B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2" name="Text Box 116">
          <a:extLst>
            <a:ext uri="{FF2B5EF4-FFF2-40B4-BE49-F238E27FC236}">
              <a16:creationId xmlns:a16="http://schemas.microsoft.com/office/drawing/2014/main" xmlns="" id="{00000000-0008-0000-0700-00007C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3" name="Text Box 117">
          <a:extLst>
            <a:ext uri="{FF2B5EF4-FFF2-40B4-BE49-F238E27FC236}">
              <a16:creationId xmlns:a16="http://schemas.microsoft.com/office/drawing/2014/main" xmlns="" id="{00000000-0008-0000-0700-00007D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4" name="Text Box 123">
          <a:extLst>
            <a:ext uri="{FF2B5EF4-FFF2-40B4-BE49-F238E27FC236}">
              <a16:creationId xmlns:a16="http://schemas.microsoft.com/office/drawing/2014/main" xmlns="" id="{00000000-0008-0000-0700-00007E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5" name="Text Box 124">
          <a:extLst>
            <a:ext uri="{FF2B5EF4-FFF2-40B4-BE49-F238E27FC236}">
              <a16:creationId xmlns:a16="http://schemas.microsoft.com/office/drawing/2014/main" xmlns="" id="{00000000-0008-0000-0700-00007F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6" name="Text Box 125">
          <a:extLst>
            <a:ext uri="{FF2B5EF4-FFF2-40B4-BE49-F238E27FC236}">
              <a16:creationId xmlns:a16="http://schemas.microsoft.com/office/drawing/2014/main" xmlns="" id="{00000000-0008-0000-0700-000080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7" name="Text Box 126">
          <a:extLst>
            <a:ext uri="{FF2B5EF4-FFF2-40B4-BE49-F238E27FC236}">
              <a16:creationId xmlns:a16="http://schemas.microsoft.com/office/drawing/2014/main" xmlns="" id="{00000000-0008-0000-0700-000081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8" name="Text Box 127">
          <a:extLst>
            <a:ext uri="{FF2B5EF4-FFF2-40B4-BE49-F238E27FC236}">
              <a16:creationId xmlns:a16="http://schemas.microsoft.com/office/drawing/2014/main" xmlns="" id="{00000000-0008-0000-0700-000082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79" name="Text Box 128">
          <a:extLst>
            <a:ext uri="{FF2B5EF4-FFF2-40B4-BE49-F238E27FC236}">
              <a16:creationId xmlns:a16="http://schemas.microsoft.com/office/drawing/2014/main" xmlns="" id="{00000000-0008-0000-0700-000083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0" name="Text Box 129">
          <a:extLst>
            <a:ext uri="{FF2B5EF4-FFF2-40B4-BE49-F238E27FC236}">
              <a16:creationId xmlns:a16="http://schemas.microsoft.com/office/drawing/2014/main" xmlns="" id="{00000000-0008-0000-0700-000084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1" name="Text Box 130">
          <a:extLst>
            <a:ext uri="{FF2B5EF4-FFF2-40B4-BE49-F238E27FC236}">
              <a16:creationId xmlns:a16="http://schemas.microsoft.com/office/drawing/2014/main" xmlns="" id="{00000000-0008-0000-0700-000085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2" name="Text Box 95">
          <a:extLst>
            <a:ext uri="{FF2B5EF4-FFF2-40B4-BE49-F238E27FC236}">
              <a16:creationId xmlns:a16="http://schemas.microsoft.com/office/drawing/2014/main" xmlns="" id="{00000000-0008-0000-0700-000086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3" name="Text Box 96">
          <a:extLst>
            <a:ext uri="{FF2B5EF4-FFF2-40B4-BE49-F238E27FC236}">
              <a16:creationId xmlns:a16="http://schemas.microsoft.com/office/drawing/2014/main" xmlns="" id="{00000000-0008-0000-0700-000087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4" name="Text Box 97">
          <a:extLst>
            <a:ext uri="{FF2B5EF4-FFF2-40B4-BE49-F238E27FC236}">
              <a16:creationId xmlns:a16="http://schemas.microsoft.com/office/drawing/2014/main" xmlns="" id="{00000000-0008-0000-0700-000088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5" name="Text Box 98">
          <a:extLst>
            <a:ext uri="{FF2B5EF4-FFF2-40B4-BE49-F238E27FC236}">
              <a16:creationId xmlns:a16="http://schemas.microsoft.com/office/drawing/2014/main" xmlns="" id="{00000000-0008-0000-0700-000089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6" name="Text Box 99">
          <a:extLst>
            <a:ext uri="{FF2B5EF4-FFF2-40B4-BE49-F238E27FC236}">
              <a16:creationId xmlns:a16="http://schemas.microsoft.com/office/drawing/2014/main" xmlns="" id="{00000000-0008-0000-0700-00008A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7" name="Text Box 100">
          <a:extLst>
            <a:ext uri="{FF2B5EF4-FFF2-40B4-BE49-F238E27FC236}">
              <a16:creationId xmlns:a16="http://schemas.microsoft.com/office/drawing/2014/main" xmlns="" id="{00000000-0008-0000-0700-00008B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8" name="Text Box 101">
          <a:extLst>
            <a:ext uri="{FF2B5EF4-FFF2-40B4-BE49-F238E27FC236}">
              <a16:creationId xmlns:a16="http://schemas.microsoft.com/office/drawing/2014/main" xmlns="" id="{00000000-0008-0000-0700-00008C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89" name="Text Box 102">
          <a:extLst>
            <a:ext uri="{FF2B5EF4-FFF2-40B4-BE49-F238E27FC236}">
              <a16:creationId xmlns:a16="http://schemas.microsoft.com/office/drawing/2014/main" xmlns="" id="{00000000-0008-0000-0700-00008D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0" name="Text Box 103">
          <a:extLst>
            <a:ext uri="{FF2B5EF4-FFF2-40B4-BE49-F238E27FC236}">
              <a16:creationId xmlns:a16="http://schemas.microsoft.com/office/drawing/2014/main" xmlns="" id="{00000000-0008-0000-0700-00008E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1" name="Text Box 104">
          <a:extLst>
            <a:ext uri="{FF2B5EF4-FFF2-40B4-BE49-F238E27FC236}">
              <a16:creationId xmlns:a16="http://schemas.microsoft.com/office/drawing/2014/main" xmlns="" id="{00000000-0008-0000-0700-00008F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2" name="Text Box 105">
          <a:extLst>
            <a:ext uri="{FF2B5EF4-FFF2-40B4-BE49-F238E27FC236}">
              <a16:creationId xmlns:a16="http://schemas.microsoft.com/office/drawing/2014/main" xmlns="" id="{00000000-0008-0000-0700-000090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3" name="Text Box 106">
          <a:extLst>
            <a:ext uri="{FF2B5EF4-FFF2-40B4-BE49-F238E27FC236}">
              <a16:creationId xmlns:a16="http://schemas.microsoft.com/office/drawing/2014/main" xmlns="" id="{00000000-0008-0000-0700-000091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4" name="Text Box 107">
          <a:extLst>
            <a:ext uri="{FF2B5EF4-FFF2-40B4-BE49-F238E27FC236}">
              <a16:creationId xmlns:a16="http://schemas.microsoft.com/office/drawing/2014/main" xmlns="" id="{00000000-0008-0000-0700-000092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5" name="Text Box 108">
          <a:extLst>
            <a:ext uri="{FF2B5EF4-FFF2-40B4-BE49-F238E27FC236}">
              <a16:creationId xmlns:a16="http://schemas.microsoft.com/office/drawing/2014/main" xmlns="" id="{00000000-0008-0000-0700-000093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6" name="Text Box 109">
          <a:extLst>
            <a:ext uri="{FF2B5EF4-FFF2-40B4-BE49-F238E27FC236}">
              <a16:creationId xmlns:a16="http://schemas.microsoft.com/office/drawing/2014/main" xmlns="" id="{00000000-0008-0000-0700-000094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7" name="Text Box 110">
          <a:extLst>
            <a:ext uri="{FF2B5EF4-FFF2-40B4-BE49-F238E27FC236}">
              <a16:creationId xmlns:a16="http://schemas.microsoft.com/office/drawing/2014/main" xmlns="" id="{00000000-0008-0000-0700-000095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8" name="Text Box 111">
          <a:extLst>
            <a:ext uri="{FF2B5EF4-FFF2-40B4-BE49-F238E27FC236}">
              <a16:creationId xmlns:a16="http://schemas.microsoft.com/office/drawing/2014/main" xmlns="" id="{00000000-0008-0000-0700-000096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199" name="Text Box 112">
          <a:extLst>
            <a:ext uri="{FF2B5EF4-FFF2-40B4-BE49-F238E27FC236}">
              <a16:creationId xmlns:a16="http://schemas.microsoft.com/office/drawing/2014/main" xmlns="" id="{00000000-0008-0000-0700-000097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0" name="Text Box 113">
          <a:extLst>
            <a:ext uri="{FF2B5EF4-FFF2-40B4-BE49-F238E27FC236}">
              <a16:creationId xmlns:a16="http://schemas.microsoft.com/office/drawing/2014/main" xmlns="" id="{00000000-0008-0000-0700-000098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1" name="Text Box 114">
          <a:extLst>
            <a:ext uri="{FF2B5EF4-FFF2-40B4-BE49-F238E27FC236}">
              <a16:creationId xmlns:a16="http://schemas.microsoft.com/office/drawing/2014/main" xmlns="" id="{00000000-0008-0000-0700-000099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2" name="Text Box 115">
          <a:extLst>
            <a:ext uri="{FF2B5EF4-FFF2-40B4-BE49-F238E27FC236}">
              <a16:creationId xmlns:a16="http://schemas.microsoft.com/office/drawing/2014/main" xmlns="" id="{00000000-0008-0000-0700-00009A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3" name="Text Box 116">
          <a:extLst>
            <a:ext uri="{FF2B5EF4-FFF2-40B4-BE49-F238E27FC236}">
              <a16:creationId xmlns:a16="http://schemas.microsoft.com/office/drawing/2014/main" xmlns="" id="{00000000-0008-0000-0700-00009B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4" name="Text Box 117">
          <a:extLst>
            <a:ext uri="{FF2B5EF4-FFF2-40B4-BE49-F238E27FC236}">
              <a16:creationId xmlns:a16="http://schemas.microsoft.com/office/drawing/2014/main" xmlns="" id="{00000000-0008-0000-0700-00009C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5" name="Text Box 123">
          <a:extLst>
            <a:ext uri="{FF2B5EF4-FFF2-40B4-BE49-F238E27FC236}">
              <a16:creationId xmlns:a16="http://schemas.microsoft.com/office/drawing/2014/main" xmlns="" id="{00000000-0008-0000-0700-00009D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6" name="Text Box 124">
          <a:extLst>
            <a:ext uri="{FF2B5EF4-FFF2-40B4-BE49-F238E27FC236}">
              <a16:creationId xmlns:a16="http://schemas.microsoft.com/office/drawing/2014/main" xmlns="" id="{00000000-0008-0000-0700-00009E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7" name="Text Box 125">
          <a:extLst>
            <a:ext uri="{FF2B5EF4-FFF2-40B4-BE49-F238E27FC236}">
              <a16:creationId xmlns:a16="http://schemas.microsoft.com/office/drawing/2014/main" xmlns="" id="{00000000-0008-0000-0700-00009F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8" name="Text Box 126">
          <a:extLst>
            <a:ext uri="{FF2B5EF4-FFF2-40B4-BE49-F238E27FC236}">
              <a16:creationId xmlns:a16="http://schemas.microsoft.com/office/drawing/2014/main" xmlns="" id="{00000000-0008-0000-0700-0000A0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09" name="Text Box 127">
          <a:extLst>
            <a:ext uri="{FF2B5EF4-FFF2-40B4-BE49-F238E27FC236}">
              <a16:creationId xmlns:a16="http://schemas.microsoft.com/office/drawing/2014/main" xmlns="" id="{00000000-0008-0000-0700-0000A1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10" name="Text Box 128">
          <a:extLst>
            <a:ext uri="{FF2B5EF4-FFF2-40B4-BE49-F238E27FC236}">
              <a16:creationId xmlns:a16="http://schemas.microsoft.com/office/drawing/2014/main" xmlns="" id="{00000000-0008-0000-0700-0000A2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11" name="Text Box 129">
          <a:extLst>
            <a:ext uri="{FF2B5EF4-FFF2-40B4-BE49-F238E27FC236}">
              <a16:creationId xmlns:a16="http://schemas.microsoft.com/office/drawing/2014/main" xmlns="" id="{00000000-0008-0000-0700-0000A3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212" name="Text Box 130">
          <a:extLst>
            <a:ext uri="{FF2B5EF4-FFF2-40B4-BE49-F238E27FC236}">
              <a16:creationId xmlns:a16="http://schemas.microsoft.com/office/drawing/2014/main" xmlns="" id="{00000000-0008-0000-0700-0000A408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2162175</xdr:colOff>
      <xdr:row>33</xdr:row>
      <xdr:rowOff>0</xdr:rowOff>
    </xdr:from>
    <xdr:to>
      <xdr:col>8</xdr:col>
      <xdr:colOff>2165350</xdr:colOff>
      <xdr:row>33</xdr:row>
      <xdr:rowOff>200025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700-0000A508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xmlns="" id="{00000000-0008-0000-0700-0000A6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xmlns="" id="{00000000-0008-0000-0700-0000A7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16" name="Text Box 5">
          <a:extLst>
            <a:ext uri="{FF2B5EF4-FFF2-40B4-BE49-F238E27FC236}">
              <a16:creationId xmlns:a16="http://schemas.microsoft.com/office/drawing/2014/main" xmlns="" id="{00000000-0008-0000-0700-0000A8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17" name="Text Box 6">
          <a:extLst>
            <a:ext uri="{FF2B5EF4-FFF2-40B4-BE49-F238E27FC236}">
              <a16:creationId xmlns:a16="http://schemas.microsoft.com/office/drawing/2014/main" xmlns="" id="{00000000-0008-0000-0700-0000A9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18" name="Text Box 7">
          <a:extLst>
            <a:ext uri="{FF2B5EF4-FFF2-40B4-BE49-F238E27FC236}">
              <a16:creationId xmlns:a16="http://schemas.microsoft.com/office/drawing/2014/main" xmlns="" id="{00000000-0008-0000-0700-0000AA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19" name="Text Box 8">
          <a:extLst>
            <a:ext uri="{FF2B5EF4-FFF2-40B4-BE49-F238E27FC236}">
              <a16:creationId xmlns:a16="http://schemas.microsoft.com/office/drawing/2014/main" xmlns="" id="{00000000-0008-0000-0700-0000AB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0" name="Text Box 9">
          <a:extLst>
            <a:ext uri="{FF2B5EF4-FFF2-40B4-BE49-F238E27FC236}">
              <a16:creationId xmlns:a16="http://schemas.microsoft.com/office/drawing/2014/main" xmlns="" id="{00000000-0008-0000-0700-0000AC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1" name="Text Box 10">
          <a:extLst>
            <a:ext uri="{FF2B5EF4-FFF2-40B4-BE49-F238E27FC236}">
              <a16:creationId xmlns:a16="http://schemas.microsoft.com/office/drawing/2014/main" xmlns="" id="{00000000-0008-0000-0700-0000AD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2" name="Text Box 11">
          <a:extLst>
            <a:ext uri="{FF2B5EF4-FFF2-40B4-BE49-F238E27FC236}">
              <a16:creationId xmlns:a16="http://schemas.microsoft.com/office/drawing/2014/main" xmlns="" id="{00000000-0008-0000-0700-0000AE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3" name="Text Box 12">
          <a:extLst>
            <a:ext uri="{FF2B5EF4-FFF2-40B4-BE49-F238E27FC236}">
              <a16:creationId xmlns:a16="http://schemas.microsoft.com/office/drawing/2014/main" xmlns="" id="{00000000-0008-0000-0700-0000AF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4" name="Text Box 13">
          <a:extLst>
            <a:ext uri="{FF2B5EF4-FFF2-40B4-BE49-F238E27FC236}">
              <a16:creationId xmlns:a16="http://schemas.microsoft.com/office/drawing/2014/main" xmlns="" id="{00000000-0008-0000-0700-0000B0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5" name="Text Box 14">
          <a:extLst>
            <a:ext uri="{FF2B5EF4-FFF2-40B4-BE49-F238E27FC236}">
              <a16:creationId xmlns:a16="http://schemas.microsoft.com/office/drawing/2014/main" xmlns="" id="{00000000-0008-0000-0700-0000B1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xmlns="" id="{00000000-0008-0000-0700-0000B2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7" name="Text Box 16">
          <a:extLst>
            <a:ext uri="{FF2B5EF4-FFF2-40B4-BE49-F238E27FC236}">
              <a16:creationId xmlns:a16="http://schemas.microsoft.com/office/drawing/2014/main" xmlns="" id="{00000000-0008-0000-0700-0000B3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8" name="Text Box 17">
          <a:extLst>
            <a:ext uri="{FF2B5EF4-FFF2-40B4-BE49-F238E27FC236}">
              <a16:creationId xmlns:a16="http://schemas.microsoft.com/office/drawing/2014/main" xmlns="" id="{00000000-0008-0000-0700-0000B4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29" name="Text Box 18">
          <a:extLst>
            <a:ext uri="{FF2B5EF4-FFF2-40B4-BE49-F238E27FC236}">
              <a16:creationId xmlns:a16="http://schemas.microsoft.com/office/drawing/2014/main" xmlns="" id="{00000000-0008-0000-0700-0000B5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30" name="Text Box 19">
          <a:extLst>
            <a:ext uri="{FF2B5EF4-FFF2-40B4-BE49-F238E27FC236}">
              <a16:creationId xmlns:a16="http://schemas.microsoft.com/office/drawing/2014/main" xmlns="" id="{00000000-0008-0000-0700-0000B6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31" name="Text Box 20">
          <a:extLst>
            <a:ext uri="{FF2B5EF4-FFF2-40B4-BE49-F238E27FC236}">
              <a16:creationId xmlns:a16="http://schemas.microsoft.com/office/drawing/2014/main" xmlns="" id="{00000000-0008-0000-0700-0000B7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32" name="Text Box 21">
          <a:extLst>
            <a:ext uri="{FF2B5EF4-FFF2-40B4-BE49-F238E27FC236}">
              <a16:creationId xmlns:a16="http://schemas.microsoft.com/office/drawing/2014/main" xmlns="" id="{00000000-0008-0000-0700-0000B8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33" name="Text Box 22">
          <a:extLst>
            <a:ext uri="{FF2B5EF4-FFF2-40B4-BE49-F238E27FC236}">
              <a16:creationId xmlns:a16="http://schemas.microsoft.com/office/drawing/2014/main" xmlns="" id="{00000000-0008-0000-0700-0000B9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34" name="Text Box 23">
          <a:extLst>
            <a:ext uri="{FF2B5EF4-FFF2-40B4-BE49-F238E27FC236}">
              <a16:creationId xmlns:a16="http://schemas.microsoft.com/office/drawing/2014/main" xmlns="" id="{00000000-0008-0000-0700-0000BA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35" name="Text Box 24">
          <a:extLst>
            <a:ext uri="{FF2B5EF4-FFF2-40B4-BE49-F238E27FC236}">
              <a16:creationId xmlns:a16="http://schemas.microsoft.com/office/drawing/2014/main" xmlns="" id="{00000000-0008-0000-0700-0000BB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36" name="Text Box 25">
          <a:extLst>
            <a:ext uri="{FF2B5EF4-FFF2-40B4-BE49-F238E27FC236}">
              <a16:creationId xmlns:a16="http://schemas.microsoft.com/office/drawing/2014/main" xmlns="" id="{00000000-0008-0000-0700-0000BC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37" name="Text Box 26">
          <a:extLst>
            <a:ext uri="{FF2B5EF4-FFF2-40B4-BE49-F238E27FC236}">
              <a16:creationId xmlns:a16="http://schemas.microsoft.com/office/drawing/2014/main" xmlns="" id="{00000000-0008-0000-0700-0000BD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38" name="Text Box 27">
          <a:extLst>
            <a:ext uri="{FF2B5EF4-FFF2-40B4-BE49-F238E27FC236}">
              <a16:creationId xmlns:a16="http://schemas.microsoft.com/office/drawing/2014/main" xmlns="" id="{00000000-0008-0000-0700-0000BE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39" name="Text Box 28">
          <a:extLst>
            <a:ext uri="{FF2B5EF4-FFF2-40B4-BE49-F238E27FC236}">
              <a16:creationId xmlns:a16="http://schemas.microsoft.com/office/drawing/2014/main" xmlns="" id="{00000000-0008-0000-0700-0000BF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0" name="Text Box 29">
          <a:extLst>
            <a:ext uri="{FF2B5EF4-FFF2-40B4-BE49-F238E27FC236}">
              <a16:creationId xmlns:a16="http://schemas.microsoft.com/office/drawing/2014/main" xmlns="" id="{00000000-0008-0000-0700-0000C0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1" name="Text Box 30">
          <a:extLst>
            <a:ext uri="{FF2B5EF4-FFF2-40B4-BE49-F238E27FC236}">
              <a16:creationId xmlns:a16="http://schemas.microsoft.com/office/drawing/2014/main" xmlns="" id="{00000000-0008-0000-0700-0000C1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2" name="Text Box 31">
          <a:extLst>
            <a:ext uri="{FF2B5EF4-FFF2-40B4-BE49-F238E27FC236}">
              <a16:creationId xmlns:a16="http://schemas.microsoft.com/office/drawing/2014/main" xmlns="" id="{00000000-0008-0000-0700-0000C2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3" name="Text Box 32">
          <a:extLst>
            <a:ext uri="{FF2B5EF4-FFF2-40B4-BE49-F238E27FC236}">
              <a16:creationId xmlns:a16="http://schemas.microsoft.com/office/drawing/2014/main" xmlns="" id="{00000000-0008-0000-0700-0000C3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4" name="Text Box 33">
          <a:extLst>
            <a:ext uri="{FF2B5EF4-FFF2-40B4-BE49-F238E27FC236}">
              <a16:creationId xmlns:a16="http://schemas.microsoft.com/office/drawing/2014/main" xmlns="" id="{00000000-0008-0000-0700-0000C4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5" name="Text Box 34">
          <a:extLst>
            <a:ext uri="{FF2B5EF4-FFF2-40B4-BE49-F238E27FC236}">
              <a16:creationId xmlns:a16="http://schemas.microsoft.com/office/drawing/2014/main" xmlns="" id="{00000000-0008-0000-0700-0000C5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6" name="Text Box 35">
          <a:extLst>
            <a:ext uri="{FF2B5EF4-FFF2-40B4-BE49-F238E27FC236}">
              <a16:creationId xmlns:a16="http://schemas.microsoft.com/office/drawing/2014/main" xmlns="" id="{00000000-0008-0000-0700-0000C6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7" name="Text Box 36">
          <a:extLst>
            <a:ext uri="{FF2B5EF4-FFF2-40B4-BE49-F238E27FC236}">
              <a16:creationId xmlns:a16="http://schemas.microsoft.com/office/drawing/2014/main" xmlns="" id="{00000000-0008-0000-0700-0000C7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8" name="Text Box 37">
          <a:extLst>
            <a:ext uri="{FF2B5EF4-FFF2-40B4-BE49-F238E27FC236}">
              <a16:creationId xmlns:a16="http://schemas.microsoft.com/office/drawing/2014/main" xmlns="" id="{00000000-0008-0000-0700-0000C8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49" name="Text Box 38">
          <a:extLst>
            <a:ext uri="{FF2B5EF4-FFF2-40B4-BE49-F238E27FC236}">
              <a16:creationId xmlns:a16="http://schemas.microsoft.com/office/drawing/2014/main" xmlns="" id="{00000000-0008-0000-0700-0000C9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0" name="Text Box 39">
          <a:extLst>
            <a:ext uri="{FF2B5EF4-FFF2-40B4-BE49-F238E27FC236}">
              <a16:creationId xmlns:a16="http://schemas.microsoft.com/office/drawing/2014/main" xmlns="" id="{00000000-0008-0000-0700-0000CA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1" name="Text Box 40">
          <a:extLst>
            <a:ext uri="{FF2B5EF4-FFF2-40B4-BE49-F238E27FC236}">
              <a16:creationId xmlns:a16="http://schemas.microsoft.com/office/drawing/2014/main" xmlns="" id="{00000000-0008-0000-0700-0000CB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2" name="Text Box 41">
          <a:extLst>
            <a:ext uri="{FF2B5EF4-FFF2-40B4-BE49-F238E27FC236}">
              <a16:creationId xmlns:a16="http://schemas.microsoft.com/office/drawing/2014/main" xmlns="" id="{00000000-0008-0000-0700-0000CC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3" name="Text Box 42">
          <a:extLst>
            <a:ext uri="{FF2B5EF4-FFF2-40B4-BE49-F238E27FC236}">
              <a16:creationId xmlns:a16="http://schemas.microsoft.com/office/drawing/2014/main" xmlns="" id="{00000000-0008-0000-0700-0000CD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4" name="Text Box 43">
          <a:extLst>
            <a:ext uri="{FF2B5EF4-FFF2-40B4-BE49-F238E27FC236}">
              <a16:creationId xmlns:a16="http://schemas.microsoft.com/office/drawing/2014/main" xmlns="" id="{00000000-0008-0000-0700-0000CE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5" name="Text Box 44">
          <a:extLst>
            <a:ext uri="{FF2B5EF4-FFF2-40B4-BE49-F238E27FC236}">
              <a16:creationId xmlns:a16="http://schemas.microsoft.com/office/drawing/2014/main" xmlns="" id="{00000000-0008-0000-0700-0000CF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6" name="Text Box 45">
          <a:extLst>
            <a:ext uri="{FF2B5EF4-FFF2-40B4-BE49-F238E27FC236}">
              <a16:creationId xmlns:a16="http://schemas.microsoft.com/office/drawing/2014/main" xmlns="" id="{00000000-0008-0000-0700-0000D0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7" name="Text Box 46">
          <a:extLst>
            <a:ext uri="{FF2B5EF4-FFF2-40B4-BE49-F238E27FC236}">
              <a16:creationId xmlns:a16="http://schemas.microsoft.com/office/drawing/2014/main" xmlns="" id="{00000000-0008-0000-0700-0000D1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58" name="Text Box 47">
          <a:extLst>
            <a:ext uri="{FF2B5EF4-FFF2-40B4-BE49-F238E27FC236}">
              <a16:creationId xmlns:a16="http://schemas.microsoft.com/office/drawing/2014/main" xmlns="" id="{00000000-0008-0000-0700-0000D2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259" name="Text Box 48">
          <a:extLst>
            <a:ext uri="{FF2B5EF4-FFF2-40B4-BE49-F238E27FC236}">
              <a16:creationId xmlns:a16="http://schemas.microsoft.com/office/drawing/2014/main" xmlns="" id="{00000000-0008-0000-0700-0000D3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0" name="Text Box 49">
          <a:extLst>
            <a:ext uri="{FF2B5EF4-FFF2-40B4-BE49-F238E27FC236}">
              <a16:creationId xmlns:a16="http://schemas.microsoft.com/office/drawing/2014/main" xmlns="" id="{00000000-0008-0000-0700-0000D4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1" name="Text Box 50">
          <a:extLst>
            <a:ext uri="{FF2B5EF4-FFF2-40B4-BE49-F238E27FC236}">
              <a16:creationId xmlns:a16="http://schemas.microsoft.com/office/drawing/2014/main" xmlns="" id="{00000000-0008-0000-0700-0000D5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2" name="Text Box 51">
          <a:extLst>
            <a:ext uri="{FF2B5EF4-FFF2-40B4-BE49-F238E27FC236}">
              <a16:creationId xmlns:a16="http://schemas.microsoft.com/office/drawing/2014/main" xmlns="" id="{00000000-0008-0000-0700-0000D6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3" name="Text Box 52">
          <a:extLst>
            <a:ext uri="{FF2B5EF4-FFF2-40B4-BE49-F238E27FC236}">
              <a16:creationId xmlns:a16="http://schemas.microsoft.com/office/drawing/2014/main" xmlns="" id="{00000000-0008-0000-0700-0000D7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4" name="Text Box 53">
          <a:extLst>
            <a:ext uri="{FF2B5EF4-FFF2-40B4-BE49-F238E27FC236}">
              <a16:creationId xmlns:a16="http://schemas.microsoft.com/office/drawing/2014/main" xmlns="" id="{00000000-0008-0000-0700-0000D8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5" name="Text Box 54">
          <a:extLst>
            <a:ext uri="{FF2B5EF4-FFF2-40B4-BE49-F238E27FC236}">
              <a16:creationId xmlns:a16="http://schemas.microsoft.com/office/drawing/2014/main" xmlns="" id="{00000000-0008-0000-0700-0000D9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6" name="Text Box 55">
          <a:extLst>
            <a:ext uri="{FF2B5EF4-FFF2-40B4-BE49-F238E27FC236}">
              <a16:creationId xmlns:a16="http://schemas.microsoft.com/office/drawing/2014/main" xmlns="" id="{00000000-0008-0000-0700-0000DA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7" name="Text Box 56">
          <a:extLst>
            <a:ext uri="{FF2B5EF4-FFF2-40B4-BE49-F238E27FC236}">
              <a16:creationId xmlns:a16="http://schemas.microsoft.com/office/drawing/2014/main" xmlns="" id="{00000000-0008-0000-0700-0000DB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8" name="Text Box 57">
          <a:extLst>
            <a:ext uri="{FF2B5EF4-FFF2-40B4-BE49-F238E27FC236}">
              <a16:creationId xmlns:a16="http://schemas.microsoft.com/office/drawing/2014/main" xmlns="" id="{00000000-0008-0000-0700-0000DC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69" name="Text Box 58">
          <a:extLst>
            <a:ext uri="{FF2B5EF4-FFF2-40B4-BE49-F238E27FC236}">
              <a16:creationId xmlns:a16="http://schemas.microsoft.com/office/drawing/2014/main" xmlns="" id="{00000000-0008-0000-0700-0000DD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0" name="Text Box 59">
          <a:extLst>
            <a:ext uri="{FF2B5EF4-FFF2-40B4-BE49-F238E27FC236}">
              <a16:creationId xmlns:a16="http://schemas.microsoft.com/office/drawing/2014/main" xmlns="" id="{00000000-0008-0000-0700-0000DE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1" name="Text Box 60">
          <a:extLst>
            <a:ext uri="{FF2B5EF4-FFF2-40B4-BE49-F238E27FC236}">
              <a16:creationId xmlns:a16="http://schemas.microsoft.com/office/drawing/2014/main" xmlns="" id="{00000000-0008-0000-0700-0000DF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2" name="Text Box 61">
          <a:extLst>
            <a:ext uri="{FF2B5EF4-FFF2-40B4-BE49-F238E27FC236}">
              <a16:creationId xmlns:a16="http://schemas.microsoft.com/office/drawing/2014/main" xmlns="" id="{00000000-0008-0000-0700-0000E0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3" name="Text Box 62">
          <a:extLst>
            <a:ext uri="{FF2B5EF4-FFF2-40B4-BE49-F238E27FC236}">
              <a16:creationId xmlns:a16="http://schemas.microsoft.com/office/drawing/2014/main" xmlns="" id="{00000000-0008-0000-0700-0000E1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4" name="Text Box 63">
          <a:extLst>
            <a:ext uri="{FF2B5EF4-FFF2-40B4-BE49-F238E27FC236}">
              <a16:creationId xmlns:a16="http://schemas.microsoft.com/office/drawing/2014/main" xmlns="" id="{00000000-0008-0000-0700-0000E2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5" name="Text Box 64">
          <a:extLst>
            <a:ext uri="{FF2B5EF4-FFF2-40B4-BE49-F238E27FC236}">
              <a16:creationId xmlns:a16="http://schemas.microsoft.com/office/drawing/2014/main" xmlns="" id="{00000000-0008-0000-0700-0000E3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6" name="Text Box 65">
          <a:extLst>
            <a:ext uri="{FF2B5EF4-FFF2-40B4-BE49-F238E27FC236}">
              <a16:creationId xmlns:a16="http://schemas.microsoft.com/office/drawing/2014/main" xmlns="" id="{00000000-0008-0000-0700-0000E4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7" name="Text Box 66">
          <a:extLst>
            <a:ext uri="{FF2B5EF4-FFF2-40B4-BE49-F238E27FC236}">
              <a16:creationId xmlns:a16="http://schemas.microsoft.com/office/drawing/2014/main" xmlns="" id="{00000000-0008-0000-0700-0000E5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8" name="Text Box 67">
          <a:extLst>
            <a:ext uri="{FF2B5EF4-FFF2-40B4-BE49-F238E27FC236}">
              <a16:creationId xmlns:a16="http://schemas.microsoft.com/office/drawing/2014/main" xmlns="" id="{00000000-0008-0000-0700-0000E6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79" name="Text Box 68">
          <a:extLst>
            <a:ext uri="{FF2B5EF4-FFF2-40B4-BE49-F238E27FC236}">
              <a16:creationId xmlns:a16="http://schemas.microsoft.com/office/drawing/2014/main" xmlns="" id="{00000000-0008-0000-0700-0000E7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0" name="Text Box 69">
          <a:extLst>
            <a:ext uri="{FF2B5EF4-FFF2-40B4-BE49-F238E27FC236}">
              <a16:creationId xmlns:a16="http://schemas.microsoft.com/office/drawing/2014/main" xmlns="" id="{00000000-0008-0000-0700-0000E8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1" name="Text Box 70">
          <a:extLst>
            <a:ext uri="{FF2B5EF4-FFF2-40B4-BE49-F238E27FC236}">
              <a16:creationId xmlns:a16="http://schemas.microsoft.com/office/drawing/2014/main" xmlns="" id="{00000000-0008-0000-0700-0000E9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2" name="Text Box 71">
          <a:extLst>
            <a:ext uri="{FF2B5EF4-FFF2-40B4-BE49-F238E27FC236}">
              <a16:creationId xmlns:a16="http://schemas.microsoft.com/office/drawing/2014/main" xmlns="" id="{00000000-0008-0000-0700-0000EA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3" name="Text Box 72">
          <a:extLst>
            <a:ext uri="{FF2B5EF4-FFF2-40B4-BE49-F238E27FC236}">
              <a16:creationId xmlns:a16="http://schemas.microsoft.com/office/drawing/2014/main" xmlns="" id="{00000000-0008-0000-0700-0000EB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4" name="Text Box 73">
          <a:extLst>
            <a:ext uri="{FF2B5EF4-FFF2-40B4-BE49-F238E27FC236}">
              <a16:creationId xmlns:a16="http://schemas.microsoft.com/office/drawing/2014/main" xmlns="" id="{00000000-0008-0000-0700-0000EC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5" name="Text Box 74">
          <a:extLst>
            <a:ext uri="{FF2B5EF4-FFF2-40B4-BE49-F238E27FC236}">
              <a16:creationId xmlns:a16="http://schemas.microsoft.com/office/drawing/2014/main" xmlns="" id="{00000000-0008-0000-0700-0000ED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6" name="Text Box 75">
          <a:extLst>
            <a:ext uri="{FF2B5EF4-FFF2-40B4-BE49-F238E27FC236}">
              <a16:creationId xmlns:a16="http://schemas.microsoft.com/office/drawing/2014/main" xmlns="" id="{00000000-0008-0000-0700-0000EE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7" name="Text Box 76">
          <a:extLst>
            <a:ext uri="{FF2B5EF4-FFF2-40B4-BE49-F238E27FC236}">
              <a16:creationId xmlns:a16="http://schemas.microsoft.com/office/drawing/2014/main" xmlns="" id="{00000000-0008-0000-0700-0000EF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8" name="Text Box 77">
          <a:extLst>
            <a:ext uri="{FF2B5EF4-FFF2-40B4-BE49-F238E27FC236}">
              <a16:creationId xmlns:a16="http://schemas.microsoft.com/office/drawing/2014/main" xmlns="" id="{00000000-0008-0000-0700-0000F0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89" name="Text Box 78">
          <a:extLst>
            <a:ext uri="{FF2B5EF4-FFF2-40B4-BE49-F238E27FC236}">
              <a16:creationId xmlns:a16="http://schemas.microsoft.com/office/drawing/2014/main" xmlns="" id="{00000000-0008-0000-0700-0000F1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0" name="Text Box 79">
          <a:extLst>
            <a:ext uri="{FF2B5EF4-FFF2-40B4-BE49-F238E27FC236}">
              <a16:creationId xmlns:a16="http://schemas.microsoft.com/office/drawing/2014/main" xmlns="" id="{00000000-0008-0000-0700-0000F2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1" name="Text Box 80">
          <a:extLst>
            <a:ext uri="{FF2B5EF4-FFF2-40B4-BE49-F238E27FC236}">
              <a16:creationId xmlns:a16="http://schemas.microsoft.com/office/drawing/2014/main" xmlns="" id="{00000000-0008-0000-0700-0000F3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2" name="Text Box 81">
          <a:extLst>
            <a:ext uri="{FF2B5EF4-FFF2-40B4-BE49-F238E27FC236}">
              <a16:creationId xmlns:a16="http://schemas.microsoft.com/office/drawing/2014/main" xmlns="" id="{00000000-0008-0000-0700-0000F4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3" name="Text Box 82">
          <a:extLst>
            <a:ext uri="{FF2B5EF4-FFF2-40B4-BE49-F238E27FC236}">
              <a16:creationId xmlns:a16="http://schemas.microsoft.com/office/drawing/2014/main" xmlns="" id="{00000000-0008-0000-0700-0000F5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4" name="Text Box 83">
          <a:extLst>
            <a:ext uri="{FF2B5EF4-FFF2-40B4-BE49-F238E27FC236}">
              <a16:creationId xmlns:a16="http://schemas.microsoft.com/office/drawing/2014/main" xmlns="" id="{00000000-0008-0000-0700-0000F6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5" name="Text Box 84">
          <a:extLst>
            <a:ext uri="{FF2B5EF4-FFF2-40B4-BE49-F238E27FC236}">
              <a16:creationId xmlns:a16="http://schemas.microsoft.com/office/drawing/2014/main" xmlns="" id="{00000000-0008-0000-0700-0000F7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6" name="Text Box 85">
          <a:extLst>
            <a:ext uri="{FF2B5EF4-FFF2-40B4-BE49-F238E27FC236}">
              <a16:creationId xmlns:a16="http://schemas.microsoft.com/office/drawing/2014/main" xmlns="" id="{00000000-0008-0000-0700-0000F8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7" name="Text Box 86">
          <a:extLst>
            <a:ext uri="{FF2B5EF4-FFF2-40B4-BE49-F238E27FC236}">
              <a16:creationId xmlns:a16="http://schemas.microsoft.com/office/drawing/2014/main" xmlns="" id="{00000000-0008-0000-0700-0000F9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8" name="Text Box 87">
          <a:extLst>
            <a:ext uri="{FF2B5EF4-FFF2-40B4-BE49-F238E27FC236}">
              <a16:creationId xmlns:a16="http://schemas.microsoft.com/office/drawing/2014/main" xmlns="" id="{00000000-0008-0000-0700-0000FA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299" name="Text Box 88">
          <a:extLst>
            <a:ext uri="{FF2B5EF4-FFF2-40B4-BE49-F238E27FC236}">
              <a16:creationId xmlns:a16="http://schemas.microsoft.com/office/drawing/2014/main" xmlns="" id="{00000000-0008-0000-0700-0000FB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300" name="Text Box 89">
          <a:extLst>
            <a:ext uri="{FF2B5EF4-FFF2-40B4-BE49-F238E27FC236}">
              <a16:creationId xmlns:a16="http://schemas.microsoft.com/office/drawing/2014/main" xmlns="" id="{00000000-0008-0000-0700-0000FC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301" name="Text Box 90">
          <a:extLst>
            <a:ext uri="{FF2B5EF4-FFF2-40B4-BE49-F238E27FC236}">
              <a16:creationId xmlns:a16="http://schemas.microsoft.com/office/drawing/2014/main" xmlns="" id="{00000000-0008-0000-0700-0000FD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302" name="Text Box 91">
          <a:extLst>
            <a:ext uri="{FF2B5EF4-FFF2-40B4-BE49-F238E27FC236}">
              <a16:creationId xmlns:a16="http://schemas.microsoft.com/office/drawing/2014/main" xmlns="" id="{00000000-0008-0000-0700-0000FE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303" name="Text Box 92">
          <a:extLst>
            <a:ext uri="{FF2B5EF4-FFF2-40B4-BE49-F238E27FC236}">
              <a16:creationId xmlns:a16="http://schemas.microsoft.com/office/drawing/2014/main" xmlns="" id="{00000000-0008-0000-0700-0000FF08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304" name="Text Box 93">
          <a:extLst>
            <a:ext uri="{FF2B5EF4-FFF2-40B4-BE49-F238E27FC236}">
              <a16:creationId xmlns:a16="http://schemas.microsoft.com/office/drawing/2014/main" xmlns="" id="{00000000-0008-0000-0700-000000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81</xdr:row>
      <xdr:rowOff>57150</xdr:rowOff>
    </xdr:to>
    <xdr:sp macro="" textlink="">
      <xdr:nvSpPr>
        <xdr:cNvPr id="2305" name="Text Box 94">
          <a:extLst>
            <a:ext uri="{FF2B5EF4-FFF2-40B4-BE49-F238E27FC236}">
              <a16:creationId xmlns:a16="http://schemas.microsoft.com/office/drawing/2014/main" xmlns="" id="{00000000-0008-0000-0700-000001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06" name="Text Box 95">
          <a:extLst>
            <a:ext uri="{FF2B5EF4-FFF2-40B4-BE49-F238E27FC236}">
              <a16:creationId xmlns:a16="http://schemas.microsoft.com/office/drawing/2014/main" xmlns="" id="{00000000-0008-0000-0700-000002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07" name="Text Box 96">
          <a:extLst>
            <a:ext uri="{FF2B5EF4-FFF2-40B4-BE49-F238E27FC236}">
              <a16:creationId xmlns:a16="http://schemas.microsoft.com/office/drawing/2014/main" xmlns="" id="{00000000-0008-0000-0700-000003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08" name="Text Box 97">
          <a:extLst>
            <a:ext uri="{FF2B5EF4-FFF2-40B4-BE49-F238E27FC236}">
              <a16:creationId xmlns:a16="http://schemas.microsoft.com/office/drawing/2014/main" xmlns="" id="{00000000-0008-0000-0700-000004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09" name="Text Box 98">
          <a:extLst>
            <a:ext uri="{FF2B5EF4-FFF2-40B4-BE49-F238E27FC236}">
              <a16:creationId xmlns:a16="http://schemas.microsoft.com/office/drawing/2014/main" xmlns="" id="{00000000-0008-0000-0700-000005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0" name="Text Box 99">
          <a:extLst>
            <a:ext uri="{FF2B5EF4-FFF2-40B4-BE49-F238E27FC236}">
              <a16:creationId xmlns:a16="http://schemas.microsoft.com/office/drawing/2014/main" xmlns="" id="{00000000-0008-0000-0700-000006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1" name="Text Box 100">
          <a:extLst>
            <a:ext uri="{FF2B5EF4-FFF2-40B4-BE49-F238E27FC236}">
              <a16:creationId xmlns:a16="http://schemas.microsoft.com/office/drawing/2014/main" xmlns="" id="{00000000-0008-0000-0700-000007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2" name="Text Box 101">
          <a:extLst>
            <a:ext uri="{FF2B5EF4-FFF2-40B4-BE49-F238E27FC236}">
              <a16:creationId xmlns:a16="http://schemas.microsoft.com/office/drawing/2014/main" xmlns="" id="{00000000-0008-0000-0700-000008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3" name="Text Box 102">
          <a:extLst>
            <a:ext uri="{FF2B5EF4-FFF2-40B4-BE49-F238E27FC236}">
              <a16:creationId xmlns:a16="http://schemas.microsoft.com/office/drawing/2014/main" xmlns="" id="{00000000-0008-0000-0700-000009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4" name="Text Box 103">
          <a:extLst>
            <a:ext uri="{FF2B5EF4-FFF2-40B4-BE49-F238E27FC236}">
              <a16:creationId xmlns:a16="http://schemas.microsoft.com/office/drawing/2014/main" xmlns="" id="{00000000-0008-0000-0700-00000A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5" name="Text Box 104">
          <a:extLst>
            <a:ext uri="{FF2B5EF4-FFF2-40B4-BE49-F238E27FC236}">
              <a16:creationId xmlns:a16="http://schemas.microsoft.com/office/drawing/2014/main" xmlns="" id="{00000000-0008-0000-0700-00000B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6" name="Text Box 105">
          <a:extLst>
            <a:ext uri="{FF2B5EF4-FFF2-40B4-BE49-F238E27FC236}">
              <a16:creationId xmlns:a16="http://schemas.microsoft.com/office/drawing/2014/main" xmlns="" id="{00000000-0008-0000-0700-00000C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7" name="Text Box 106">
          <a:extLst>
            <a:ext uri="{FF2B5EF4-FFF2-40B4-BE49-F238E27FC236}">
              <a16:creationId xmlns:a16="http://schemas.microsoft.com/office/drawing/2014/main" xmlns="" id="{00000000-0008-0000-0700-00000D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8" name="Text Box 107">
          <a:extLst>
            <a:ext uri="{FF2B5EF4-FFF2-40B4-BE49-F238E27FC236}">
              <a16:creationId xmlns:a16="http://schemas.microsoft.com/office/drawing/2014/main" xmlns="" id="{00000000-0008-0000-0700-00000E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19" name="Text Box 108">
          <a:extLst>
            <a:ext uri="{FF2B5EF4-FFF2-40B4-BE49-F238E27FC236}">
              <a16:creationId xmlns:a16="http://schemas.microsoft.com/office/drawing/2014/main" xmlns="" id="{00000000-0008-0000-0700-00000F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0" name="Text Box 109">
          <a:extLst>
            <a:ext uri="{FF2B5EF4-FFF2-40B4-BE49-F238E27FC236}">
              <a16:creationId xmlns:a16="http://schemas.microsoft.com/office/drawing/2014/main" xmlns="" id="{00000000-0008-0000-0700-000010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1" name="Text Box 110">
          <a:extLst>
            <a:ext uri="{FF2B5EF4-FFF2-40B4-BE49-F238E27FC236}">
              <a16:creationId xmlns:a16="http://schemas.microsoft.com/office/drawing/2014/main" xmlns="" id="{00000000-0008-0000-0700-000011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2" name="Text Box 111">
          <a:extLst>
            <a:ext uri="{FF2B5EF4-FFF2-40B4-BE49-F238E27FC236}">
              <a16:creationId xmlns:a16="http://schemas.microsoft.com/office/drawing/2014/main" xmlns="" id="{00000000-0008-0000-0700-000012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3" name="Text Box 112">
          <a:extLst>
            <a:ext uri="{FF2B5EF4-FFF2-40B4-BE49-F238E27FC236}">
              <a16:creationId xmlns:a16="http://schemas.microsoft.com/office/drawing/2014/main" xmlns="" id="{00000000-0008-0000-0700-000013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4" name="Text Box 113">
          <a:extLst>
            <a:ext uri="{FF2B5EF4-FFF2-40B4-BE49-F238E27FC236}">
              <a16:creationId xmlns:a16="http://schemas.microsoft.com/office/drawing/2014/main" xmlns="" id="{00000000-0008-0000-0700-000014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5" name="Text Box 114">
          <a:extLst>
            <a:ext uri="{FF2B5EF4-FFF2-40B4-BE49-F238E27FC236}">
              <a16:creationId xmlns:a16="http://schemas.microsoft.com/office/drawing/2014/main" xmlns="" id="{00000000-0008-0000-0700-000015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6" name="Text Box 115">
          <a:extLst>
            <a:ext uri="{FF2B5EF4-FFF2-40B4-BE49-F238E27FC236}">
              <a16:creationId xmlns:a16="http://schemas.microsoft.com/office/drawing/2014/main" xmlns="" id="{00000000-0008-0000-0700-000016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7" name="Text Box 116">
          <a:extLst>
            <a:ext uri="{FF2B5EF4-FFF2-40B4-BE49-F238E27FC236}">
              <a16:creationId xmlns:a16="http://schemas.microsoft.com/office/drawing/2014/main" xmlns="" id="{00000000-0008-0000-0700-000017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28" name="Text Box 117">
          <a:extLst>
            <a:ext uri="{FF2B5EF4-FFF2-40B4-BE49-F238E27FC236}">
              <a16:creationId xmlns:a16="http://schemas.microsoft.com/office/drawing/2014/main" xmlns="" id="{00000000-0008-0000-0700-000018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33</xdr:row>
      <xdr:rowOff>0</xdr:rowOff>
    </xdr:from>
    <xdr:to>
      <xdr:col>8</xdr:col>
      <xdr:colOff>2165350</xdr:colOff>
      <xdr:row>33</xdr:row>
      <xdr:rowOff>200025</xdr:rowOff>
    </xdr:to>
    <xdr:sp macro="" textlink="">
      <xdr:nvSpPr>
        <xdr:cNvPr id="2329" name="Text Box 118">
          <a:extLst>
            <a:ext uri="{FF2B5EF4-FFF2-40B4-BE49-F238E27FC236}">
              <a16:creationId xmlns:a16="http://schemas.microsoft.com/office/drawing/2014/main" xmlns="" id="{00000000-0008-0000-0700-00001909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61</xdr:row>
      <xdr:rowOff>0</xdr:rowOff>
    </xdr:from>
    <xdr:to>
      <xdr:col>8</xdr:col>
      <xdr:colOff>2165350</xdr:colOff>
      <xdr:row>61</xdr:row>
      <xdr:rowOff>161925</xdr:rowOff>
    </xdr:to>
    <xdr:sp macro="" textlink="">
      <xdr:nvSpPr>
        <xdr:cNvPr id="2330" name="Text Box 119">
          <a:extLst>
            <a:ext uri="{FF2B5EF4-FFF2-40B4-BE49-F238E27FC236}">
              <a16:creationId xmlns:a16="http://schemas.microsoft.com/office/drawing/2014/main" xmlns="" id="{00000000-0008-0000-0700-00001A09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61</xdr:row>
      <xdr:rowOff>0</xdr:rowOff>
    </xdr:from>
    <xdr:to>
      <xdr:col>8</xdr:col>
      <xdr:colOff>2165350</xdr:colOff>
      <xdr:row>61</xdr:row>
      <xdr:rowOff>161925</xdr:rowOff>
    </xdr:to>
    <xdr:sp macro="" textlink="">
      <xdr:nvSpPr>
        <xdr:cNvPr id="2331" name="Text Box 120">
          <a:extLst>
            <a:ext uri="{FF2B5EF4-FFF2-40B4-BE49-F238E27FC236}">
              <a16:creationId xmlns:a16="http://schemas.microsoft.com/office/drawing/2014/main" xmlns="" id="{00000000-0008-0000-0700-00001B09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32" name="Text Box 123">
          <a:extLst>
            <a:ext uri="{FF2B5EF4-FFF2-40B4-BE49-F238E27FC236}">
              <a16:creationId xmlns:a16="http://schemas.microsoft.com/office/drawing/2014/main" xmlns="" id="{00000000-0008-0000-0700-00001C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33" name="Text Box 124">
          <a:extLst>
            <a:ext uri="{FF2B5EF4-FFF2-40B4-BE49-F238E27FC236}">
              <a16:creationId xmlns:a16="http://schemas.microsoft.com/office/drawing/2014/main" xmlns="" id="{00000000-0008-0000-0700-00001D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34" name="Text Box 125">
          <a:extLst>
            <a:ext uri="{FF2B5EF4-FFF2-40B4-BE49-F238E27FC236}">
              <a16:creationId xmlns:a16="http://schemas.microsoft.com/office/drawing/2014/main" xmlns="" id="{00000000-0008-0000-0700-00001E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35" name="Text Box 126">
          <a:extLst>
            <a:ext uri="{FF2B5EF4-FFF2-40B4-BE49-F238E27FC236}">
              <a16:creationId xmlns:a16="http://schemas.microsoft.com/office/drawing/2014/main" xmlns="" id="{00000000-0008-0000-0700-00001F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36" name="Text Box 127">
          <a:extLst>
            <a:ext uri="{FF2B5EF4-FFF2-40B4-BE49-F238E27FC236}">
              <a16:creationId xmlns:a16="http://schemas.microsoft.com/office/drawing/2014/main" xmlns="" id="{00000000-0008-0000-0700-000020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37" name="Text Box 128">
          <a:extLst>
            <a:ext uri="{FF2B5EF4-FFF2-40B4-BE49-F238E27FC236}">
              <a16:creationId xmlns:a16="http://schemas.microsoft.com/office/drawing/2014/main" xmlns="" id="{00000000-0008-0000-0700-000021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38" name="Text Box 129">
          <a:extLst>
            <a:ext uri="{FF2B5EF4-FFF2-40B4-BE49-F238E27FC236}">
              <a16:creationId xmlns:a16="http://schemas.microsoft.com/office/drawing/2014/main" xmlns="" id="{00000000-0008-0000-0700-000022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339" name="Text Box 130">
          <a:extLst>
            <a:ext uri="{FF2B5EF4-FFF2-40B4-BE49-F238E27FC236}">
              <a16:creationId xmlns:a16="http://schemas.microsoft.com/office/drawing/2014/main" xmlns="" id="{00000000-0008-0000-0700-000023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0" name="Text Box 95">
          <a:extLst>
            <a:ext uri="{FF2B5EF4-FFF2-40B4-BE49-F238E27FC236}">
              <a16:creationId xmlns:a16="http://schemas.microsoft.com/office/drawing/2014/main" xmlns="" id="{00000000-0008-0000-0700-000024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1" name="Text Box 96">
          <a:extLst>
            <a:ext uri="{FF2B5EF4-FFF2-40B4-BE49-F238E27FC236}">
              <a16:creationId xmlns:a16="http://schemas.microsoft.com/office/drawing/2014/main" xmlns="" id="{00000000-0008-0000-0700-000025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2" name="Text Box 97">
          <a:extLst>
            <a:ext uri="{FF2B5EF4-FFF2-40B4-BE49-F238E27FC236}">
              <a16:creationId xmlns:a16="http://schemas.microsoft.com/office/drawing/2014/main" xmlns="" id="{00000000-0008-0000-0700-000026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3" name="Text Box 98">
          <a:extLst>
            <a:ext uri="{FF2B5EF4-FFF2-40B4-BE49-F238E27FC236}">
              <a16:creationId xmlns:a16="http://schemas.microsoft.com/office/drawing/2014/main" xmlns="" id="{00000000-0008-0000-0700-000027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4" name="Text Box 99">
          <a:extLst>
            <a:ext uri="{FF2B5EF4-FFF2-40B4-BE49-F238E27FC236}">
              <a16:creationId xmlns:a16="http://schemas.microsoft.com/office/drawing/2014/main" xmlns="" id="{00000000-0008-0000-0700-000028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5" name="Text Box 100">
          <a:extLst>
            <a:ext uri="{FF2B5EF4-FFF2-40B4-BE49-F238E27FC236}">
              <a16:creationId xmlns:a16="http://schemas.microsoft.com/office/drawing/2014/main" xmlns="" id="{00000000-0008-0000-0700-000029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6" name="Text Box 101">
          <a:extLst>
            <a:ext uri="{FF2B5EF4-FFF2-40B4-BE49-F238E27FC236}">
              <a16:creationId xmlns:a16="http://schemas.microsoft.com/office/drawing/2014/main" xmlns="" id="{00000000-0008-0000-0700-00002A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7" name="Text Box 102">
          <a:extLst>
            <a:ext uri="{FF2B5EF4-FFF2-40B4-BE49-F238E27FC236}">
              <a16:creationId xmlns:a16="http://schemas.microsoft.com/office/drawing/2014/main" xmlns="" id="{00000000-0008-0000-0700-00002B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8" name="Text Box 103">
          <a:extLst>
            <a:ext uri="{FF2B5EF4-FFF2-40B4-BE49-F238E27FC236}">
              <a16:creationId xmlns:a16="http://schemas.microsoft.com/office/drawing/2014/main" xmlns="" id="{00000000-0008-0000-0700-00002C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49" name="Text Box 104">
          <a:extLst>
            <a:ext uri="{FF2B5EF4-FFF2-40B4-BE49-F238E27FC236}">
              <a16:creationId xmlns:a16="http://schemas.microsoft.com/office/drawing/2014/main" xmlns="" id="{00000000-0008-0000-0700-00002D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0" name="Text Box 105">
          <a:extLst>
            <a:ext uri="{FF2B5EF4-FFF2-40B4-BE49-F238E27FC236}">
              <a16:creationId xmlns:a16="http://schemas.microsoft.com/office/drawing/2014/main" xmlns="" id="{00000000-0008-0000-0700-00002E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1" name="Text Box 106">
          <a:extLst>
            <a:ext uri="{FF2B5EF4-FFF2-40B4-BE49-F238E27FC236}">
              <a16:creationId xmlns:a16="http://schemas.microsoft.com/office/drawing/2014/main" xmlns="" id="{00000000-0008-0000-0700-00002F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2" name="Text Box 107">
          <a:extLst>
            <a:ext uri="{FF2B5EF4-FFF2-40B4-BE49-F238E27FC236}">
              <a16:creationId xmlns:a16="http://schemas.microsoft.com/office/drawing/2014/main" xmlns="" id="{00000000-0008-0000-0700-000030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3" name="Text Box 108">
          <a:extLst>
            <a:ext uri="{FF2B5EF4-FFF2-40B4-BE49-F238E27FC236}">
              <a16:creationId xmlns:a16="http://schemas.microsoft.com/office/drawing/2014/main" xmlns="" id="{00000000-0008-0000-0700-000031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4" name="Text Box 109">
          <a:extLst>
            <a:ext uri="{FF2B5EF4-FFF2-40B4-BE49-F238E27FC236}">
              <a16:creationId xmlns:a16="http://schemas.microsoft.com/office/drawing/2014/main" xmlns="" id="{00000000-0008-0000-0700-000032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5" name="Text Box 110">
          <a:extLst>
            <a:ext uri="{FF2B5EF4-FFF2-40B4-BE49-F238E27FC236}">
              <a16:creationId xmlns:a16="http://schemas.microsoft.com/office/drawing/2014/main" xmlns="" id="{00000000-0008-0000-0700-000033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6" name="Text Box 111">
          <a:extLst>
            <a:ext uri="{FF2B5EF4-FFF2-40B4-BE49-F238E27FC236}">
              <a16:creationId xmlns:a16="http://schemas.microsoft.com/office/drawing/2014/main" xmlns="" id="{00000000-0008-0000-0700-000034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7" name="Text Box 112">
          <a:extLst>
            <a:ext uri="{FF2B5EF4-FFF2-40B4-BE49-F238E27FC236}">
              <a16:creationId xmlns:a16="http://schemas.microsoft.com/office/drawing/2014/main" xmlns="" id="{00000000-0008-0000-0700-000035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8" name="Text Box 113">
          <a:extLst>
            <a:ext uri="{FF2B5EF4-FFF2-40B4-BE49-F238E27FC236}">
              <a16:creationId xmlns:a16="http://schemas.microsoft.com/office/drawing/2014/main" xmlns="" id="{00000000-0008-0000-0700-000036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59" name="Text Box 114">
          <a:extLst>
            <a:ext uri="{FF2B5EF4-FFF2-40B4-BE49-F238E27FC236}">
              <a16:creationId xmlns:a16="http://schemas.microsoft.com/office/drawing/2014/main" xmlns="" id="{00000000-0008-0000-0700-000037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60" name="Text Box 115">
          <a:extLst>
            <a:ext uri="{FF2B5EF4-FFF2-40B4-BE49-F238E27FC236}">
              <a16:creationId xmlns:a16="http://schemas.microsoft.com/office/drawing/2014/main" xmlns="" id="{00000000-0008-0000-0700-000038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61" name="Text Box 116">
          <a:extLst>
            <a:ext uri="{FF2B5EF4-FFF2-40B4-BE49-F238E27FC236}">
              <a16:creationId xmlns:a16="http://schemas.microsoft.com/office/drawing/2014/main" xmlns="" id="{00000000-0008-0000-0700-000039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62" name="Text Box 117">
          <a:extLst>
            <a:ext uri="{FF2B5EF4-FFF2-40B4-BE49-F238E27FC236}">
              <a16:creationId xmlns:a16="http://schemas.microsoft.com/office/drawing/2014/main" xmlns="" id="{00000000-0008-0000-0700-00003A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76</xdr:row>
      <xdr:rowOff>0</xdr:rowOff>
    </xdr:from>
    <xdr:to>
      <xdr:col>8</xdr:col>
      <xdr:colOff>2247900</xdr:colOff>
      <xdr:row>76</xdr:row>
      <xdr:rowOff>200025</xdr:rowOff>
    </xdr:to>
    <xdr:sp macro="" textlink="">
      <xdr:nvSpPr>
        <xdr:cNvPr id="2363" name="Text Box 119">
          <a:extLst>
            <a:ext uri="{FF2B5EF4-FFF2-40B4-BE49-F238E27FC236}">
              <a16:creationId xmlns:a16="http://schemas.microsoft.com/office/drawing/2014/main" xmlns="" id="{00000000-0008-0000-0700-00003B090000}"/>
            </a:ext>
          </a:extLst>
        </xdr:cNvPr>
        <xdr:cNvSpPr txBox="1">
          <a:spLocks noChangeArrowheads="1"/>
        </xdr:cNvSpPr>
      </xdr:nvSpPr>
      <xdr:spPr bwMode="auto">
        <a:xfrm>
          <a:off x="8410575" y="281082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76</xdr:row>
      <xdr:rowOff>0</xdr:rowOff>
    </xdr:from>
    <xdr:to>
      <xdr:col>8</xdr:col>
      <xdr:colOff>2247900</xdr:colOff>
      <xdr:row>76</xdr:row>
      <xdr:rowOff>200025</xdr:rowOff>
    </xdr:to>
    <xdr:sp macro="" textlink="">
      <xdr:nvSpPr>
        <xdr:cNvPr id="2364" name="Text Box 120">
          <a:extLst>
            <a:ext uri="{FF2B5EF4-FFF2-40B4-BE49-F238E27FC236}">
              <a16:creationId xmlns:a16="http://schemas.microsoft.com/office/drawing/2014/main" xmlns="" id="{00000000-0008-0000-0700-00003C090000}"/>
            </a:ext>
          </a:extLst>
        </xdr:cNvPr>
        <xdr:cNvSpPr txBox="1">
          <a:spLocks noChangeArrowheads="1"/>
        </xdr:cNvSpPr>
      </xdr:nvSpPr>
      <xdr:spPr bwMode="auto">
        <a:xfrm>
          <a:off x="8410575" y="281082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65" name="Text Box 123">
          <a:extLst>
            <a:ext uri="{FF2B5EF4-FFF2-40B4-BE49-F238E27FC236}">
              <a16:creationId xmlns:a16="http://schemas.microsoft.com/office/drawing/2014/main" xmlns="" id="{00000000-0008-0000-0700-00003D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66" name="Text Box 124">
          <a:extLst>
            <a:ext uri="{FF2B5EF4-FFF2-40B4-BE49-F238E27FC236}">
              <a16:creationId xmlns:a16="http://schemas.microsoft.com/office/drawing/2014/main" xmlns="" id="{00000000-0008-0000-0700-00003E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67" name="Text Box 125">
          <a:extLst>
            <a:ext uri="{FF2B5EF4-FFF2-40B4-BE49-F238E27FC236}">
              <a16:creationId xmlns:a16="http://schemas.microsoft.com/office/drawing/2014/main" xmlns="" id="{00000000-0008-0000-0700-00003F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68" name="Text Box 126">
          <a:extLst>
            <a:ext uri="{FF2B5EF4-FFF2-40B4-BE49-F238E27FC236}">
              <a16:creationId xmlns:a16="http://schemas.microsoft.com/office/drawing/2014/main" xmlns="" id="{00000000-0008-0000-0700-000040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69" name="Text Box 127">
          <a:extLst>
            <a:ext uri="{FF2B5EF4-FFF2-40B4-BE49-F238E27FC236}">
              <a16:creationId xmlns:a16="http://schemas.microsoft.com/office/drawing/2014/main" xmlns="" id="{00000000-0008-0000-0700-000041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70" name="Text Box 128">
          <a:extLst>
            <a:ext uri="{FF2B5EF4-FFF2-40B4-BE49-F238E27FC236}">
              <a16:creationId xmlns:a16="http://schemas.microsoft.com/office/drawing/2014/main" xmlns="" id="{00000000-0008-0000-0700-000042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71" name="Text Box 129">
          <a:extLst>
            <a:ext uri="{FF2B5EF4-FFF2-40B4-BE49-F238E27FC236}">
              <a16:creationId xmlns:a16="http://schemas.microsoft.com/office/drawing/2014/main" xmlns="" id="{00000000-0008-0000-0700-000043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372" name="Text Box 130">
          <a:extLst>
            <a:ext uri="{FF2B5EF4-FFF2-40B4-BE49-F238E27FC236}">
              <a16:creationId xmlns:a16="http://schemas.microsoft.com/office/drawing/2014/main" xmlns="" id="{00000000-0008-0000-0700-000044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50</xdr:row>
      <xdr:rowOff>0</xdr:rowOff>
    </xdr:from>
    <xdr:to>
      <xdr:col>8</xdr:col>
      <xdr:colOff>2247900</xdr:colOff>
      <xdr:row>50</xdr:row>
      <xdr:rowOff>200025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700-000045090000}"/>
            </a:ext>
          </a:extLst>
        </xdr:cNvPr>
        <xdr:cNvSpPr txBox="1">
          <a:spLocks noChangeArrowheads="1"/>
        </xdr:cNvSpPr>
      </xdr:nvSpPr>
      <xdr:spPr bwMode="auto">
        <a:xfrm>
          <a:off x="84105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74" name="Text Box 95">
          <a:extLst>
            <a:ext uri="{FF2B5EF4-FFF2-40B4-BE49-F238E27FC236}">
              <a16:creationId xmlns:a16="http://schemas.microsoft.com/office/drawing/2014/main" xmlns="" id="{00000000-0008-0000-0700-000046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75" name="Text Box 96">
          <a:extLst>
            <a:ext uri="{FF2B5EF4-FFF2-40B4-BE49-F238E27FC236}">
              <a16:creationId xmlns:a16="http://schemas.microsoft.com/office/drawing/2014/main" xmlns="" id="{00000000-0008-0000-0700-000047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76" name="Text Box 97">
          <a:extLst>
            <a:ext uri="{FF2B5EF4-FFF2-40B4-BE49-F238E27FC236}">
              <a16:creationId xmlns:a16="http://schemas.microsoft.com/office/drawing/2014/main" xmlns="" id="{00000000-0008-0000-0700-000048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77" name="Text Box 98">
          <a:extLst>
            <a:ext uri="{FF2B5EF4-FFF2-40B4-BE49-F238E27FC236}">
              <a16:creationId xmlns:a16="http://schemas.microsoft.com/office/drawing/2014/main" xmlns="" id="{00000000-0008-0000-0700-000049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78" name="Text Box 99">
          <a:extLst>
            <a:ext uri="{FF2B5EF4-FFF2-40B4-BE49-F238E27FC236}">
              <a16:creationId xmlns:a16="http://schemas.microsoft.com/office/drawing/2014/main" xmlns="" id="{00000000-0008-0000-0700-00004A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79" name="Text Box 100">
          <a:extLst>
            <a:ext uri="{FF2B5EF4-FFF2-40B4-BE49-F238E27FC236}">
              <a16:creationId xmlns:a16="http://schemas.microsoft.com/office/drawing/2014/main" xmlns="" id="{00000000-0008-0000-0700-00004B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0" name="Text Box 101">
          <a:extLst>
            <a:ext uri="{FF2B5EF4-FFF2-40B4-BE49-F238E27FC236}">
              <a16:creationId xmlns:a16="http://schemas.microsoft.com/office/drawing/2014/main" xmlns="" id="{00000000-0008-0000-0700-00004C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1" name="Text Box 102">
          <a:extLst>
            <a:ext uri="{FF2B5EF4-FFF2-40B4-BE49-F238E27FC236}">
              <a16:creationId xmlns:a16="http://schemas.microsoft.com/office/drawing/2014/main" xmlns="" id="{00000000-0008-0000-0700-00004D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2" name="Text Box 103">
          <a:extLst>
            <a:ext uri="{FF2B5EF4-FFF2-40B4-BE49-F238E27FC236}">
              <a16:creationId xmlns:a16="http://schemas.microsoft.com/office/drawing/2014/main" xmlns="" id="{00000000-0008-0000-0700-00004E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3" name="Text Box 104">
          <a:extLst>
            <a:ext uri="{FF2B5EF4-FFF2-40B4-BE49-F238E27FC236}">
              <a16:creationId xmlns:a16="http://schemas.microsoft.com/office/drawing/2014/main" xmlns="" id="{00000000-0008-0000-0700-00004F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4" name="Text Box 105">
          <a:extLst>
            <a:ext uri="{FF2B5EF4-FFF2-40B4-BE49-F238E27FC236}">
              <a16:creationId xmlns:a16="http://schemas.microsoft.com/office/drawing/2014/main" xmlns="" id="{00000000-0008-0000-0700-000050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5" name="Text Box 106">
          <a:extLst>
            <a:ext uri="{FF2B5EF4-FFF2-40B4-BE49-F238E27FC236}">
              <a16:creationId xmlns:a16="http://schemas.microsoft.com/office/drawing/2014/main" xmlns="" id="{00000000-0008-0000-0700-000051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6" name="Text Box 107">
          <a:extLst>
            <a:ext uri="{FF2B5EF4-FFF2-40B4-BE49-F238E27FC236}">
              <a16:creationId xmlns:a16="http://schemas.microsoft.com/office/drawing/2014/main" xmlns="" id="{00000000-0008-0000-0700-000052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7" name="Text Box 108">
          <a:extLst>
            <a:ext uri="{FF2B5EF4-FFF2-40B4-BE49-F238E27FC236}">
              <a16:creationId xmlns:a16="http://schemas.microsoft.com/office/drawing/2014/main" xmlns="" id="{00000000-0008-0000-0700-000053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8" name="Text Box 109">
          <a:extLst>
            <a:ext uri="{FF2B5EF4-FFF2-40B4-BE49-F238E27FC236}">
              <a16:creationId xmlns:a16="http://schemas.microsoft.com/office/drawing/2014/main" xmlns="" id="{00000000-0008-0000-0700-000054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89" name="Text Box 110">
          <a:extLst>
            <a:ext uri="{FF2B5EF4-FFF2-40B4-BE49-F238E27FC236}">
              <a16:creationId xmlns:a16="http://schemas.microsoft.com/office/drawing/2014/main" xmlns="" id="{00000000-0008-0000-0700-000055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90" name="Text Box 111">
          <a:extLst>
            <a:ext uri="{FF2B5EF4-FFF2-40B4-BE49-F238E27FC236}">
              <a16:creationId xmlns:a16="http://schemas.microsoft.com/office/drawing/2014/main" xmlns="" id="{00000000-0008-0000-0700-000056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91" name="Text Box 112">
          <a:extLst>
            <a:ext uri="{FF2B5EF4-FFF2-40B4-BE49-F238E27FC236}">
              <a16:creationId xmlns:a16="http://schemas.microsoft.com/office/drawing/2014/main" xmlns="" id="{00000000-0008-0000-0700-000057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92" name="Text Box 113">
          <a:extLst>
            <a:ext uri="{FF2B5EF4-FFF2-40B4-BE49-F238E27FC236}">
              <a16:creationId xmlns:a16="http://schemas.microsoft.com/office/drawing/2014/main" xmlns="" id="{00000000-0008-0000-0700-000058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93" name="Text Box 114">
          <a:extLst>
            <a:ext uri="{FF2B5EF4-FFF2-40B4-BE49-F238E27FC236}">
              <a16:creationId xmlns:a16="http://schemas.microsoft.com/office/drawing/2014/main" xmlns="" id="{00000000-0008-0000-0700-000059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94" name="Text Box 115">
          <a:extLst>
            <a:ext uri="{FF2B5EF4-FFF2-40B4-BE49-F238E27FC236}">
              <a16:creationId xmlns:a16="http://schemas.microsoft.com/office/drawing/2014/main" xmlns="" id="{00000000-0008-0000-0700-00005A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95" name="Text Box 116">
          <a:extLst>
            <a:ext uri="{FF2B5EF4-FFF2-40B4-BE49-F238E27FC236}">
              <a16:creationId xmlns:a16="http://schemas.microsoft.com/office/drawing/2014/main" xmlns="" id="{00000000-0008-0000-0700-00005B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396" name="Text Box 117">
          <a:extLst>
            <a:ext uri="{FF2B5EF4-FFF2-40B4-BE49-F238E27FC236}">
              <a16:creationId xmlns:a16="http://schemas.microsoft.com/office/drawing/2014/main" xmlns="" id="{00000000-0008-0000-0700-00005C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50</xdr:row>
      <xdr:rowOff>0</xdr:rowOff>
    </xdr:from>
    <xdr:to>
      <xdr:col>8</xdr:col>
      <xdr:colOff>2247900</xdr:colOff>
      <xdr:row>50</xdr:row>
      <xdr:rowOff>200025</xdr:rowOff>
    </xdr:to>
    <xdr:sp macro="" textlink="">
      <xdr:nvSpPr>
        <xdr:cNvPr id="2397" name="Text Box 118">
          <a:extLst>
            <a:ext uri="{FF2B5EF4-FFF2-40B4-BE49-F238E27FC236}">
              <a16:creationId xmlns:a16="http://schemas.microsoft.com/office/drawing/2014/main" xmlns="" id="{00000000-0008-0000-0700-00005D090000}"/>
            </a:ext>
          </a:extLst>
        </xdr:cNvPr>
        <xdr:cNvSpPr txBox="1">
          <a:spLocks noChangeArrowheads="1"/>
        </xdr:cNvSpPr>
      </xdr:nvSpPr>
      <xdr:spPr bwMode="auto">
        <a:xfrm>
          <a:off x="84105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209550</xdr:rowOff>
    </xdr:to>
    <xdr:sp macro="" textlink="">
      <xdr:nvSpPr>
        <xdr:cNvPr id="2398" name="Text Box 119">
          <a:extLst>
            <a:ext uri="{FF2B5EF4-FFF2-40B4-BE49-F238E27FC236}">
              <a16:creationId xmlns:a16="http://schemas.microsoft.com/office/drawing/2014/main" xmlns="" id="{00000000-0008-0000-0700-00005E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78</xdr:row>
      <xdr:rowOff>0</xdr:rowOff>
    </xdr:from>
    <xdr:to>
      <xdr:col>8</xdr:col>
      <xdr:colOff>2247900</xdr:colOff>
      <xdr:row>78</xdr:row>
      <xdr:rowOff>209550</xdr:rowOff>
    </xdr:to>
    <xdr:sp macro="" textlink="">
      <xdr:nvSpPr>
        <xdr:cNvPr id="2399" name="Text Box 120">
          <a:extLst>
            <a:ext uri="{FF2B5EF4-FFF2-40B4-BE49-F238E27FC236}">
              <a16:creationId xmlns:a16="http://schemas.microsoft.com/office/drawing/2014/main" xmlns="" id="{00000000-0008-0000-0700-00005F09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400" name="Text Box 123">
          <a:extLst>
            <a:ext uri="{FF2B5EF4-FFF2-40B4-BE49-F238E27FC236}">
              <a16:creationId xmlns:a16="http://schemas.microsoft.com/office/drawing/2014/main" xmlns="" id="{00000000-0008-0000-0700-000060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401" name="Text Box 124">
          <a:extLst>
            <a:ext uri="{FF2B5EF4-FFF2-40B4-BE49-F238E27FC236}">
              <a16:creationId xmlns:a16="http://schemas.microsoft.com/office/drawing/2014/main" xmlns="" id="{00000000-0008-0000-0700-000061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402" name="Text Box 125">
          <a:extLst>
            <a:ext uri="{FF2B5EF4-FFF2-40B4-BE49-F238E27FC236}">
              <a16:creationId xmlns:a16="http://schemas.microsoft.com/office/drawing/2014/main" xmlns="" id="{00000000-0008-0000-0700-000062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403" name="Text Box 126">
          <a:extLst>
            <a:ext uri="{FF2B5EF4-FFF2-40B4-BE49-F238E27FC236}">
              <a16:creationId xmlns:a16="http://schemas.microsoft.com/office/drawing/2014/main" xmlns="" id="{00000000-0008-0000-0700-000063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404" name="Text Box 127">
          <a:extLst>
            <a:ext uri="{FF2B5EF4-FFF2-40B4-BE49-F238E27FC236}">
              <a16:creationId xmlns:a16="http://schemas.microsoft.com/office/drawing/2014/main" xmlns="" id="{00000000-0008-0000-0700-000064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405" name="Text Box 128">
          <a:extLst>
            <a:ext uri="{FF2B5EF4-FFF2-40B4-BE49-F238E27FC236}">
              <a16:creationId xmlns:a16="http://schemas.microsoft.com/office/drawing/2014/main" xmlns="" id="{00000000-0008-0000-0700-000065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406" name="Text Box 129">
          <a:extLst>
            <a:ext uri="{FF2B5EF4-FFF2-40B4-BE49-F238E27FC236}">
              <a16:creationId xmlns:a16="http://schemas.microsoft.com/office/drawing/2014/main" xmlns="" id="{00000000-0008-0000-0700-000066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79</xdr:row>
      <xdr:rowOff>0</xdr:rowOff>
    </xdr:from>
    <xdr:to>
      <xdr:col>8</xdr:col>
      <xdr:colOff>2247900</xdr:colOff>
      <xdr:row>79</xdr:row>
      <xdr:rowOff>619125</xdr:rowOff>
    </xdr:to>
    <xdr:sp macro="" textlink="">
      <xdr:nvSpPr>
        <xdr:cNvPr id="2407" name="Text Box 130">
          <a:extLst>
            <a:ext uri="{FF2B5EF4-FFF2-40B4-BE49-F238E27FC236}">
              <a16:creationId xmlns:a16="http://schemas.microsoft.com/office/drawing/2014/main" xmlns="" id="{00000000-0008-0000-0700-000067090000}"/>
            </a:ext>
          </a:extLst>
        </xdr:cNvPr>
        <xdr:cNvSpPr txBox="1">
          <a:spLocks noChangeArrowheads="1"/>
        </xdr:cNvSpPr>
      </xdr:nvSpPr>
      <xdr:spPr bwMode="auto">
        <a:xfrm>
          <a:off x="8410575" y="28765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33</xdr:row>
      <xdr:rowOff>0</xdr:rowOff>
    </xdr:from>
    <xdr:to>
      <xdr:col>8</xdr:col>
      <xdr:colOff>2165350</xdr:colOff>
      <xdr:row>33</xdr:row>
      <xdr:rowOff>171450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700-00006809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xmlns="" id="{00000000-0008-0000-0700-000069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xmlns="" id="{00000000-0008-0000-0700-00006A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1" name="Text Box 5">
          <a:extLst>
            <a:ext uri="{FF2B5EF4-FFF2-40B4-BE49-F238E27FC236}">
              <a16:creationId xmlns:a16="http://schemas.microsoft.com/office/drawing/2014/main" xmlns="" id="{00000000-0008-0000-0700-00006B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2" name="Text Box 6">
          <a:extLst>
            <a:ext uri="{FF2B5EF4-FFF2-40B4-BE49-F238E27FC236}">
              <a16:creationId xmlns:a16="http://schemas.microsoft.com/office/drawing/2014/main" xmlns="" id="{00000000-0008-0000-0700-00006C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3" name="Text Box 7">
          <a:extLst>
            <a:ext uri="{FF2B5EF4-FFF2-40B4-BE49-F238E27FC236}">
              <a16:creationId xmlns:a16="http://schemas.microsoft.com/office/drawing/2014/main" xmlns="" id="{00000000-0008-0000-0700-00006D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4" name="Text Box 8">
          <a:extLst>
            <a:ext uri="{FF2B5EF4-FFF2-40B4-BE49-F238E27FC236}">
              <a16:creationId xmlns:a16="http://schemas.microsoft.com/office/drawing/2014/main" xmlns="" id="{00000000-0008-0000-0700-00006E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5" name="Text Box 9">
          <a:extLst>
            <a:ext uri="{FF2B5EF4-FFF2-40B4-BE49-F238E27FC236}">
              <a16:creationId xmlns:a16="http://schemas.microsoft.com/office/drawing/2014/main" xmlns="" id="{00000000-0008-0000-0700-00006F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6" name="Text Box 10">
          <a:extLst>
            <a:ext uri="{FF2B5EF4-FFF2-40B4-BE49-F238E27FC236}">
              <a16:creationId xmlns:a16="http://schemas.microsoft.com/office/drawing/2014/main" xmlns="" id="{00000000-0008-0000-0700-000070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7" name="Text Box 11">
          <a:extLst>
            <a:ext uri="{FF2B5EF4-FFF2-40B4-BE49-F238E27FC236}">
              <a16:creationId xmlns:a16="http://schemas.microsoft.com/office/drawing/2014/main" xmlns="" id="{00000000-0008-0000-0700-000071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8" name="Text Box 12">
          <a:extLst>
            <a:ext uri="{FF2B5EF4-FFF2-40B4-BE49-F238E27FC236}">
              <a16:creationId xmlns:a16="http://schemas.microsoft.com/office/drawing/2014/main" xmlns="" id="{00000000-0008-0000-0700-000072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19" name="Text Box 13">
          <a:extLst>
            <a:ext uri="{FF2B5EF4-FFF2-40B4-BE49-F238E27FC236}">
              <a16:creationId xmlns:a16="http://schemas.microsoft.com/office/drawing/2014/main" xmlns="" id="{00000000-0008-0000-0700-000073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0" name="Text Box 14">
          <a:extLst>
            <a:ext uri="{FF2B5EF4-FFF2-40B4-BE49-F238E27FC236}">
              <a16:creationId xmlns:a16="http://schemas.microsoft.com/office/drawing/2014/main" xmlns="" id="{00000000-0008-0000-0700-000074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xmlns="" id="{00000000-0008-0000-0700-000075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2" name="Text Box 16">
          <a:extLst>
            <a:ext uri="{FF2B5EF4-FFF2-40B4-BE49-F238E27FC236}">
              <a16:creationId xmlns:a16="http://schemas.microsoft.com/office/drawing/2014/main" xmlns="" id="{00000000-0008-0000-0700-000076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3" name="Text Box 17">
          <a:extLst>
            <a:ext uri="{FF2B5EF4-FFF2-40B4-BE49-F238E27FC236}">
              <a16:creationId xmlns:a16="http://schemas.microsoft.com/office/drawing/2014/main" xmlns="" id="{00000000-0008-0000-0700-000077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4" name="Text Box 18">
          <a:extLst>
            <a:ext uri="{FF2B5EF4-FFF2-40B4-BE49-F238E27FC236}">
              <a16:creationId xmlns:a16="http://schemas.microsoft.com/office/drawing/2014/main" xmlns="" id="{00000000-0008-0000-0700-000078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5" name="Text Box 19">
          <a:extLst>
            <a:ext uri="{FF2B5EF4-FFF2-40B4-BE49-F238E27FC236}">
              <a16:creationId xmlns:a16="http://schemas.microsoft.com/office/drawing/2014/main" xmlns="" id="{00000000-0008-0000-0700-000079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6" name="Text Box 20">
          <a:extLst>
            <a:ext uri="{FF2B5EF4-FFF2-40B4-BE49-F238E27FC236}">
              <a16:creationId xmlns:a16="http://schemas.microsoft.com/office/drawing/2014/main" xmlns="" id="{00000000-0008-0000-0700-00007A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7" name="Text Box 21">
          <a:extLst>
            <a:ext uri="{FF2B5EF4-FFF2-40B4-BE49-F238E27FC236}">
              <a16:creationId xmlns:a16="http://schemas.microsoft.com/office/drawing/2014/main" xmlns="" id="{00000000-0008-0000-0700-00007B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8" name="Text Box 22">
          <a:extLst>
            <a:ext uri="{FF2B5EF4-FFF2-40B4-BE49-F238E27FC236}">
              <a16:creationId xmlns:a16="http://schemas.microsoft.com/office/drawing/2014/main" xmlns="" id="{00000000-0008-0000-0700-00007C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29" name="Text Box 23">
          <a:extLst>
            <a:ext uri="{FF2B5EF4-FFF2-40B4-BE49-F238E27FC236}">
              <a16:creationId xmlns:a16="http://schemas.microsoft.com/office/drawing/2014/main" xmlns="" id="{00000000-0008-0000-0700-00007D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30" name="Text Box 24">
          <a:extLst>
            <a:ext uri="{FF2B5EF4-FFF2-40B4-BE49-F238E27FC236}">
              <a16:creationId xmlns:a16="http://schemas.microsoft.com/office/drawing/2014/main" xmlns="" id="{00000000-0008-0000-0700-00007E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31" name="Text Box 25">
          <a:extLst>
            <a:ext uri="{FF2B5EF4-FFF2-40B4-BE49-F238E27FC236}">
              <a16:creationId xmlns:a16="http://schemas.microsoft.com/office/drawing/2014/main" xmlns="" id="{00000000-0008-0000-0700-00007F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32" name="Text Box 26">
          <a:extLst>
            <a:ext uri="{FF2B5EF4-FFF2-40B4-BE49-F238E27FC236}">
              <a16:creationId xmlns:a16="http://schemas.microsoft.com/office/drawing/2014/main" xmlns="" id="{00000000-0008-0000-0700-000080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33" name="Text Box 27">
          <a:extLst>
            <a:ext uri="{FF2B5EF4-FFF2-40B4-BE49-F238E27FC236}">
              <a16:creationId xmlns:a16="http://schemas.microsoft.com/office/drawing/2014/main" xmlns="" id="{00000000-0008-0000-0700-000081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34" name="Text Box 28">
          <a:extLst>
            <a:ext uri="{FF2B5EF4-FFF2-40B4-BE49-F238E27FC236}">
              <a16:creationId xmlns:a16="http://schemas.microsoft.com/office/drawing/2014/main" xmlns="" id="{00000000-0008-0000-0700-000082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35" name="Text Box 29">
          <a:extLst>
            <a:ext uri="{FF2B5EF4-FFF2-40B4-BE49-F238E27FC236}">
              <a16:creationId xmlns:a16="http://schemas.microsoft.com/office/drawing/2014/main" xmlns="" id="{00000000-0008-0000-0700-000083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36" name="Text Box 30">
          <a:extLst>
            <a:ext uri="{FF2B5EF4-FFF2-40B4-BE49-F238E27FC236}">
              <a16:creationId xmlns:a16="http://schemas.microsoft.com/office/drawing/2014/main" xmlns="" id="{00000000-0008-0000-0700-000084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37" name="Text Box 31">
          <a:extLst>
            <a:ext uri="{FF2B5EF4-FFF2-40B4-BE49-F238E27FC236}">
              <a16:creationId xmlns:a16="http://schemas.microsoft.com/office/drawing/2014/main" xmlns="" id="{00000000-0008-0000-0700-000085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38" name="Text Box 32">
          <a:extLst>
            <a:ext uri="{FF2B5EF4-FFF2-40B4-BE49-F238E27FC236}">
              <a16:creationId xmlns:a16="http://schemas.microsoft.com/office/drawing/2014/main" xmlns="" id="{00000000-0008-0000-0700-000086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39" name="Text Box 33">
          <a:extLst>
            <a:ext uri="{FF2B5EF4-FFF2-40B4-BE49-F238E27FC236}">
              <a16:creationId xmlns:a16="http://schemas.microsoft.com/office/drawing/2014/main" xmlns="" id="{00000000-0008-0000-0700-000087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0" name="Text Box 34">
          <a:extLst>
            <a:ext uri="{FF2B5EF4-FFF2-40B4-BE49-F238E27FC236}">
              <a16:creationId xmlns:a16="http://schemas.microsoft.com/office/drawing/2014/main" xmlns="" id="{00000000-0008-0000-0700-000088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1" name="Text Box 35">
          <a:extLst>
            <a:ext uri="{FF2B5EF4-FFF2-40B4-BE49-F238E27FC236}">
              <a16:creationId xmlns:a16="http://schemas.microsoft.com/office/drawing/2014/main" xmlns="" id="{00000000-0008-0000-0700-000089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2" name="Text Box 36">
          <a:extLst>
            <a:ext uri="{FF2B5EF4-FFF2-40B4-BE49-F238E27FC236}">
              <a16:creationId xmlns:a16="http://schemas.microsoft.com/office/drawing/2014/main" xmlns="" id="{00000000-0008-0000-0700-00008A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3" name="Text Box 37">
          <a:extLst>
            <a:ext uri="{FF2B5EF4-FFF2-40B4-BE49-F238E27FC236}">
              <a16:creationId xmlns:a16="http://schemas.microsoft.com/office/drawing/2014/main" xmlns="" id="{00000000-0008-0000-0700-00008B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4" name="Text Box 38">
          <a:extLst>
            <a:ext uri="{FF2B5EF4-FFF2-40B4-BE49-F238E27FC236}">
              <a16:creationId xmlns:a16="http://schemas.microsoft.com/office/drawing/2014/main" xmlns="" id="{00000000-0008-0000-0700-00008C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5" name="Text Box 39">
          <a:extLst>
            <a:ext uri="{FF2B5EF4-FFF2-40B4-BE49-F238E27FC236}">
              <a16:creationId xmlns:a16="http://schemas.microsoft.com/office/drawing/2014/main" xmlns="" id="{00000000-0008-0000-0700-00008D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6" name="Text Box 40">
          <a:extLst>
            <a:ext uri="{FF2B5EF4-FFF2-40B4-BE49-F238E27FC236}">
              <a16:creationId xmlns:a16="http://schemas.microsoft.com/office/drawing/2014/main" xmlns="" id="{00000000-0008-0000-0700-00008E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7" name="Text Box 41">
          <a:extLst>
            <a:ext uri="{FF2B5EF4-FFF2-40B4-BE49-F238E27FC236}">
              <a16:creationId xmlns:a16="http://schemas.microsoft.com/office/drawing/2014/main" xmlns="" id="{00000000-0008-0000-0700-00008F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8" name="Text Box 42">
          <a:extLst>
            <a:ext uri="{FF2B5EF4-FFF2-40B4-BE49-F238E27FC236}">
              <a16:creationId xmlns:a16="http://schemas.microsoft.com/office/drawing/2014/main" xmlns="" id="{00000000-0008-0000-0700-000090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49" name="Text Box 43">
          <a:extLst>
            <a:ext uri="{FF2B5EF4-FFF2-40B4-BE49-F238E27FC236}">
              <a16:creationId xmlns:a16="http://schemas.microsoft.com/office/drawing/2014/main" xmlns="" id="{00000000-0008-0000-0700-000091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0" name="Text Box 44">
          <a:extLst>
            <a:ext uri="{FF2B5EF4-FFF2-40B4-BE49-F238E27FC236}">
              <a16:creationId xmlns:a16="http://schemas.microsoft.com/office/drawing/2014/main" xmlns="" id="{00000000-0008-0000-0700-000092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1" name="Text Box 45">
          <a:extLst>
            <a:ext uri="{FF2B5EF4-FFF2-40B4-BE49-F238E27FC236}">
              <a16:creationId xmlns:a16="http://schemas.microsoft.com/office/drawing/2014/main" xmlns="" id="{00000000-0008-0000-0700-000093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2" name="Text Box 46">
          <a:extLst>
            <a:ext uri="{FF2B5EF4-FFF2-40B4-BE49-F238E27FC236}">
              <a16:creationId xmlns:a16="http://schemas.microsoft.com/office/drawing/2014/main" xmlns="" id="{00000000-0008-0000-0700-000094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3" name="Text Box 47">
          <a:extLst>
            <a:ext uri="{FF2B5EF4-FFF2-40B4-BE49-F238E27FC236}">
              <a16:creationId xmlns:a16="http://schemas.microsoft.com/office/drawing/2014/main" xmlns="" id="{00000000-0008-0000-0700-000095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54" name="Text Box 48">
          <a:extLst>
            <a:ext uri="{FF2B5EF4-FFF2-40B4-BE49-F238E27FC236}">
              <a16:creationId xmlns:a16="http://schemas.microsoft.com/office/drawing/2014/main" xmlns="" id="{00000000-0008-0000-0700-000096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5" name="Text Box 49">
          <a:extLst>
            <a:ext uri="{FF2B5EF4-FFF2-40B4-BE49-F238E27FC236}">
              <a16:creationId xmlns:a16="http://schemas.microsoft.com/office/drawing/2014/main" xmlns="" id="{00000000-0008-0000-0700-000097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6" name="Text Box 50">
          <a:extLst>
            <a:ext uri="{FF2B5EF4-FFF2-40B4-BE49-F238E27FC236}">
              <a16:creationId xmlns:a16="http://schemas.microsoft.com/office/drawing/2014/main" xmlns="" id="{00000000-0008-0000-0700-000098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7" name="Text Box 51">
          <a:extLst>
            <a:ext uri="{FF2B5EF4-FFF2-40B4-BE49-F238E27FC236}">
              <a16:creationId xmlns:a16="http://schemas.microsoft.com/office/drawing/2014/main" xmlns="" id="{00000000-0008-0000-0700-000099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8" name="Text Box 52">
          <a:extLst>
            <a:ext uri="{FF2B5EF4-FFF2-40B4-BE49-F238E27FC236}">
              <a16:creationId xmlns:a16="http://schemas.microsoft.com/office/drawing/2014/main" xmlns="" id="{00000000-0008-0000-0700-00009A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59" name="Text Box 53">
          <a:extLst>
            <a:ext uri="{FF2B5EF4-FFF2-40B4-BE49-F238E27FC236}">
              <a16:creationId xmlns:a16="http://schemas.microsoft.com/office/drawing/2014/main" xmlns="" id="{00000000-0008-0000-0700-00009B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0" name="Text Box 54">
          <a:extLst>
            <a:ext uri="{FF2B5EF4-FFF2-40B4-BE49-F238E27FC236}">
              <a16:creationId xmlns:a16="http://schemas.microsoft.com/office/drawing/2014/main" xmlns="" id="{00000000-0008-0000-0700-00009C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1" name="Text Box 55">
          <a:extLst>
            <a:ext uri="{FF2B5EF4-FFF2-40B4-BE49-F238E27FC236}">
              <a16:creationId xmlns:a16="http://schemas.microsoft.com/office/drawing/2014/main" xmlns="" id="{00000000-0008-0000-0700-00009D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2" name="Text Box 56">
          <a:extLst>
            <a:ext uri="{FF2B5EF4-FFF2-40B4-BE49-F238E27FC236}">
              <a16:creationId xmlns:a16="http://schemas.microsoft.com/office/drawing/2014/main" xmlns="" id="{00000000-0008-0000-0700-00009E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3" name="Text Box 57">
          <a:extLst>
            <a:ext uri="{FF2B5EF4-FFF2-40B4-BE49-F238E27FC236}">
              <a16:creationId xmlns:a16="http://schemas.microsoft.com/office/drawing/2014/main" xmlns="" id="{00000000-0008-0000-0700-00009F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4" name="Text Box 58">
          <a:extLst>
            <a:ext uri="{FF2B5EF4-FFF2-40B4-BE49-F238E27FC236}">
              <a16:creationId xmlns:a16="http://schemas.microsoft.com/office/drawing/2014/main" xmlns="" id="{00000000-0008-0000-0700-0000A0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5" name="Text Box 59">
          <a:extLst>
            <a:ext uri="{FF2B5EF4-FFF2-40B4-BE49-F238E27FC236}">
              <a16:creationId xmlns:a16="http://schemas.microsoft.com/office/drawing/2014/main" xmlns="" id="{00000000-0008-0000-0700-0000A1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6" name="Text Box 60">
          <a:extLst>
            <a:ext uri="{FF2B5EF4-FFF2-40B4-BE49-F238E27FC236}">
              <a16:creationId xmlns:a16="http://schemas.microsoft.com/office/drawing/2014/main" xmlns="" id="{00000000-0008-0000-0700-0000A2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7" name="Text Box 61">
          <a:extLst>
            <a:ext uri="{FF2B5EF4-FFF2-40B4-BE49-F238E27FC236}">
              <a16:creationId xmlns:a16="http://schemas.microsoft.com/office/drawing/2014/main" xmlns="" id="{00000000-0008-0000-0700-0000A3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8" name="Text Box 62">
          <a:extLst>
            <a:ext uri="{FF2B5EF4-FFF2-40B4-BE49-F238E27FC236}">
              <a16:creationId xmlns:a16="http://schemas.microsoft.com/office/drawing/2014/main" xmlns="" id="{00000000-0008-0000-0700-0000A4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69" name="Text Box 63">
          <a:extLst>
            <a:ext uri="{FF2B5EF4-FFF2-40B4-BE49-F238E27FC236}">
              <a16:creationId xmlns:a16="http://schemas.microsoft.com/office/drawing/2014/main" xmlns="" id="{00000000-0008-0000-0700-0000A5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0" name="Text Box 64">
          <a:extLst>
            <a:ext uri="{FF2B5EF4-FFF2-40B4-BE49-F238E27FC236}">
              <a16:creationId xmlns:a16="http://schemas.microsoft.com/office/drawing/2014/main" xmlns="" id="{00000000-0008-0000-0700-0000A6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1" name="Text Box 65">
          <a:extLst>
            <a:ext uri="{FF2B5EF4-FFF2-40B4-BE49-F238E27FC236}">
              <a16:creationId xmlns:a16="http://schemas.microsoft.com/office/drawing/2014/main" xmlns="" id="{00000000-0008-0000-0700-0000A7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2" name="Text Box 66">
          <a:extLst>
            <a:ext uri="{FF2B5EF4-FFF2-40B4-BE49-F238E27FC236}">
              <a16:creationId xmlns:a16="http://schemas.microsoft.com/office/drawing/2014/main" xmlns="" id="{00000000-0008-0000-0700-0000A8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3" name="Text Box 67">
          <a:extLst>
            <a:ext uri="{FF2B5EF4-FFF2-40B4-BE49-F238E27FC236}">
              <a16:creationId xmlns:a16="http://schemas.microsoft.com/office/drawing/2014/main" xmlns="" id="{00000000-0008-0000-0700-0000A9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4" name="Text Box 68">
          <a:extLst>
            <a:ext uri="{FF2B5EF4-FFF2-40B4-BE49-F238E27FC236}">
              <a16:creationId xmlns:a16="http://schemas.microsoft.com/office/drawing/2014/main" xmlns="" id="{00000000-0008-0000-0700-0000AA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5" name="Text Box 69">
          <a:extLst>
            <a:ext uri="{FF2B5EF4-FFF2-40B4-BE49-F238E27FC236}">
              <a16:creationId xmlns:a16="http://schemas.microsoft.com/office/drawing/2014/main" xmlns="" id="{00000000-0008-0000-0700-0000AB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6" name="Text Box 70">
          <a:extLst>
            <a:ext uri="{FF2B5EF4-FFF2-40B4-BE49-F238E27FC236}">
              <a16:creationId xmlns:a16="http://schemas.microsoft.com/office/drawing/2014/main" xmlns="" id="{00000000-0008-0000-0700-0000AC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7" name="Text Box 71">
          <a:extLst>
            <a:ext uri="{FF2B5EF4-FFF2-40B4-BE49-F238E27FC236}">
              <a16:creationId xmlns:a16="http://schemas.microsoft.com/office/drawing/2014/main" xmlns="" id="{00000000-0008-0000-0700-0000AD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8" name="Text Box 72">
          <a:extLst>
            <a:ext uri="{FF2B5EF4-FFF2-40B4-BE49-F238E27FC236}">
              <a16:creationId xmlns:a16="http://schemas.microsoft.com/office/drawing/2014/main" xmlns="" id="{00000000-0008-0000-0700-0000AE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79" name="Text Box 73">
          <a:extLst>
            <a:ext uri="{FF2B5EF4-FFF2-40B4-BE49-F238E27FC236}">
              <a16:creationId xmlns:a16="http://schemas.microsoft.com/office/drawing/2014/main" xmlns="" id="{00000000-0008-0000-0700-0000AF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0" name="Text Box 74">
          <a:extLst>
            <a:ext uri="{FF2B5EF4-FFF2-40B4-BE49-F238E27FC236}">
              <a16:creationId xmlns:a16="http://schemas.microsoft.com/office/drawing/2014/main" xmlns="" id="{00000000-0008-0000-0700-0000B0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1" name="Text Box 75">
          <a:extLst>
            <a:ext uri="{FF2B5EF4-FFF2-40B4-BE49-F238E27FC236}">
              <a16:creationId xmlns:a16="http://schemas.microsoft.com/office/drawing/2014/main" xmlns="" id="{00000000-0008-0000-0700-0000B1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2" name="Text Box 76">
          <a:extLst>
            <a:ext uri="{FF2B5EF4-FFF2-40B4-BE49-F238E27FC236}">
              <a16:creationId xmlns:a16="http://schemas.microsoft.com/office/drawing/2014/main" xmlns="" id="{00000000-0008-0000-0700-0000B2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3" name="Text Box 77">
          <a:extLst>
            <a:ext uri="{FF2B5EF4-FFF2-40B4-BE49-F238E27FC236}">
              <a16:creationId xmlns:a16="http://schemas.microsoft.com/office/drawing/2014/main" xmlns="" id="{00000000-0008-0000-0700-0000B3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4" name="Text Box 78">
          <a:extLst>
            <a:ext uri="{FF2B5EF4-FFF2-40B4-BE49-F238E27FC236}">
              <a16:creationId xmlns:a16="http://schemas.microsoft.com/office/drawing/2014/main" xmlns="" id="{00000000-0008-0000-0700-0000B4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5" name="Text Box 79">
          <a:extLst>
            <a:ext uri="{FF2B5EF4-FFF2-40B4-BE49-F238E27FC236}">
              <a16:creationId xmlns:a16="http://schemas.microsoft.com/office/drawing/2014/main" xmlns="" id="{00000000-0008-0000-0700-0000B5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6" name="Text Box 80">
          <a:extLst>
            <a:ext uri="{FF2B5EF4-FFF2-40B4-BE49-F238E27FC236}">
              <a16:creationId xmlns:a16="http://schemas.microsoft.com/office/drawing/2014/main" xmlns="" id="{00000000-0008-0000-0700-0000B6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7" name="Text Box 81">
          <a:extLst>
            <a:ext uri="{FF2B5EF4-FFF2-40B4-BE49-F238E27FC236}">
              <a16:creationId xmlns:a16="http://schemas.microsoft.com/office/drawing/2014/main" xmlns="" id="{00000000-0008-0000-0700-0000B7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8" name="Text Box 82">
          <a:extLst>
            <a:ext uri="{FF2B5EF4-FFF2-40B4-BE49-F238E27FC236}">
              <a16:creationId xmlns:a16="http://schemas.microsoft.com/office/drawing/2014/main" xmlns="" id="{00000000-0008-0000-0700-0000B8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89" name="Text Box 83">
          <a:extLst>
            <a:ext uri="{FF2B5EF4-FFF2-40B4-BE49-F238E27FC236}">
              <a16:creationId xmlns:a16="http://schemas.microsoft.com/office/drawing/2014/main" xmlns="" id="{00000000-0008-0000-0700-0000B9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0" name="Text Box 84">
          <a:extLst>
            <a:ext uri="{FF2B5EF4-FFF2-40B4-BE49-F238E27FC236}">
              <a16:creationId xmlns:a16="http://schemas.microsoft.com/office/drawing/2014/main" xmlns="" id="{00000000-0008-0000-0700-0000BA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1" name="Text Box 85">
          <a:extLst>
            <a:ext uri="{FF2B5EF4-FFF2-40B4-BE49-F238E27FC236}">
              <a16:creationId xmlns:a16="http://schemas.microsoft.com/office/drawing/2014/main" xmlns="" id="{00000000-0008-0000-0700-0000BB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2" name="Text Box 86">
          <a:extLst>
            <a:ext uri="{FF2B5EF4-FFF2-40B4-BE49-F238E27FC236}">
              <a16:creationId xmlns:a16="http://schemas.microsoft.com/office/drawing/2014/main" xmlns="" id="{00000000-0008-0000-0700-0000BC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3" name="Text Box 87">
          <a:extLst>
            <a:ext uri="{FF2B5EF4-FFF2-40B4-BE49-F238E27FC236}">
              <a16:creationId xmlns:a16="http://schemas.microsoft.com/office/drawing/2014/main" xmlns="" id="{00000000-0008-0000-0700-0000BD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4" name="Text Box 88">
          <a:extLst>
            <a:ext uri="{FF2B5EF4-FFF2-40B4-BE49-F238E27FC236}">
              <a16:creationId xmlns:a16="http://schemas.microsoft.com/office/drawing/2014/main" xmlns="" id="{00000000-0008-0000-0700-0000BE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5" name="Text Box 89">
          <a:extLst>
            <a:ext uri="{FF2B5EF4-FFF2-40B4-BE49-F238E27FC236}">
              <a16:creationId xmlns:a16="http://schemas.microsoft.com/office/drawing/2014/main" xmlns="" id="{00000000-0008-0000-0700-0000BF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6" name="Text Box 90">
          <a:extLst>
            <a:ext uri="{FF2B5EF4-FFF2-40B4-BE49-F238E27FC236}">
              <a16:creationId xmlns:a16="http://schemas.microsoft.com/office/drawing/2014/main" xmlns="" id="{00000000-0008-0000-0700-0000C0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7" name="Text Box 91">
          <a:extLst>
            <a:ext uri="{FF2B5EF4-FFF2-40B4-BE49-F238E27FC236}">
              <a16:creationId xmlns:a16="http://schemas.microsoft.com/office/drawing/2014/main" xmlns="" id="{00000000-0008-0000-0700-0000C1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498" name="Text Box 92">
          <a:extLst>
            <a:ext uri="{FF2B5EF4-FFF2-40B4-BE49-F238E27FC236}">
              <a16:creationId xmlns:a16="http://schemas.microsoft.com/office/drawing/2014/main" xmlns="" id="{00000000-0008-0000-0700-0000C209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499" name="Text Box 93">
          <a:extLst>
            <a:ext uri="{FF2B5EF4-FFF2-40B4-BE49-F238E27FC236}">
              <a16:creationId xmlns:a16="http://schemas.microsoft.com/office/drawing/2014/main" xmlns="" id="{00000000-0008-0000-0700-0000C3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69</xdr:row>
      <xdr:rowOff>0</xdr:rowOff>
    </xdr:from>
    <xdr:to>
      <xdr:col>8</xdr:col>
      <xdr:colOff>2165350</xdr:colOff>
      <xdr:row>70</xdr:row>
      <xdr:rowOff>38100</xdr:rowOff>
    </xdr:to>
    <xdr:sp macro="" textlink="">
      <xdr:nvSpPr>
        <xdr:cNvPr id="2500" name="Text Box 94">
          <a:extLst>
            <a:ext uri="{FF2B5EF4-FFF2-40B4-BE49-F238E27FC236}">
              <a16:creationId xmlns:a16="http://schemas.microsoft.com/office/drawing/2014/main" xmlns="" id="{00000000-0008-0000-0700-0000C409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1" name="Text Box 95">
          <a:extLst>
            <a:ext uri="{FF2B5EF4-FFF2-40B4-BE49-F238E27FC236}">
              <a16:creationId xmlns:a16="http://schemas.microsoft.com/office/drawing/2014/main" xmlns="" id="{00000000-0008-0000-0700-0000C5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2" name="Text Box 96">
          <a:extLst>
            <a:ext uri="{FF2B5EF4-FFF2-40B4-BE49-F238E27FC236}">
              <a16:creationId xmlns:a16="http://schemas.microsoft.com/office/drawing/2014/main" xmlns="" id="{00000000-0008-0000-0700-0000C6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3" name="Text Box 97">
          <a:extLst>
            <a:ext uri="{FF2B5EF4-FFF2-40B4-BE49-F238E27FC236}">
              <a16:creationId xmlns:a16="http://schemas.microsoft.com/office/drawing/2014/main" xmlns="" id="{00000000-0008-0000-0700-0000C7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4" name="Text Box 98">
          <a:extLst>
            <a:ext uri="{FF2B5EF4-FFF2-40B4-BE49-F238E27FC236}">
              <a16:creationId xmlns:a16="http://schemas.microsoft.com/office/drawing/2014/main" xmlns="" id="{00000000-0008-0000-0700-0000C8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5" name="Text Box 99">
          <a:extLst>
            <a:ext uri="{FF2B5EF4-FFF2-40B4-BE49-F238E27FC236}">
              <a16:creationId xmlns:a16="http://schemas.microsoft.com/office/drawing/2014/main" xmlns="" id="{00000000-0008-0000-0700-0000C9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6" name="Text Box 100">
          <a:extLst>
            <a:ext uri="{FF2B5EF4-FFF2-40B4-BE49-F238E27FC236}">
              <a16:creationId xmlns:a16="http://schemas.microsoft.com/office/drawing/2014/main" xmlns="" id="{00000000-0008-0000-0700-0000CA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7" name="Text Box 101">
          <a:extLst>
            <a:ext uri="{FF2B5EF4-FFF2-40B4-BE49-F238E27FC236}">
              <a16:creationId xmlns:a16="http://schemas.microsoft.com/office/drawing/2014/main" xmlns="" id="{00000000-0008-0000-0700-0000CB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8" name="Text Box 102">
          <a:extLst>
            <a:ext uri="{FF2B5EF4-FFF2-40B4-BE49-F238E27FC236}">
              <a16:creationId xmlns:a16="http://schemas.microsoft.com/office/drawing/2014/main" xmlns="" id="{00000000-0008-0000-0700-0000CC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09" name="Text Box 103">
          <a:extLst>
            <a:ext uri="{FF2B5EF4-FFF2-40B4-BE49-F238E27FC236}">
              <a16:creationId xmlns:a16="http://schemas.microsoft.com/office/drawing/2014/main" xmlns="" id="{00000000-0008-0000-0700-0000CD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0" name="Text Box 104">
          <a:extLst>
            <a:ext uri="{FF2B5EF4-FFF2-40B4-BE49-F238E27FC236}">
              <a16:creationId xmlns:a16="http://schemas.microsoft.com/office/drawing/2014/main" xmlns="" id="{00000000-0008-0000-0700-0000CE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1" name="Text Box 105">
          <a:extLst>
            <a:ext uri="{FF2B5EF4-FFF2-40B4-BE49-F238E27FC236}">
              <a16:creationId xmlns:a16="http://schemas.microsoft.com/office/drawing/2014/main" xmlns="" id="{00000000-0008-0000-0700-0000CF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2" name="Text Box 106">
          <a:extLst>
            <a:ext uri="{FF2B5EF4-FFF2-40B4-BE49-F238E27FC236}">
              <a16:creationId xmlns:a16="http://schemas.microsoft.com/office/drawing/2014/main" xmlns="" id="{00000000-0008-0000-0700-0000D0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3" name="Text Box 107">
          <a:extLst>
            <a:ext uri="{FF2B5EF4-FFF2-40B4-BE49-F238E27FC236}">
              <a16:creationId xmlns:a16="http://schemas.microsoft.com/office/drawing/2014/main" xmlns="" id="{00000000-0008-0000-0700-0000D1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4" name="Text Box 108">
          <a:extLst>
            <a:ext uri="{FF2B5EF4-FFF2-40B4-BE49-F238E27FC236}">
              <a16:creationId xmlns:a16="http://schemas.microsoft.com/office/drawing/2014/main" xmlns="" id="{00000000-0008-0000-0700-0000D2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5" name="Text Box 109">
          <a:extLst>
            <a:ext uri="{FF2B5EF4-FFF2-40B4-BE49-F238E27FC236}">
              <a16:creationId xmlns:a16="http://schemas.microsoft.com/office/drawing/2014/main" xmlns="" id="{00000000-0008-0000-0700-0000D3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6" name="Text Box 110">
          <a:extLst>
            <a:ext uri="{FF2B5EF4-FFF2-40B4-BE49-F238E27FC236}">
              <a16:creationId xmlns:a16="http://schemas.microsoft.com/office/drawing/2014/main" xmlns="" id="{00000000-0008-0000-0700-0000D4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7" name="Text Box 111">
          <a:extLst>
            <a:ext uri="{FF2B5EF4-FFF2-40B4-BE49-F238E27FC236}">
              <a16:creationId xmlns:a16="http://schemas.microsoft.com/office/drawing/2014/main" xmlns="" id="{00000000-0008-0000-0700-0000D5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8" name="Text Box 112">
          <a:extLst>
            <a:ext uri="{FF2B5EF4-FFF2-40B4-BE49-F238E27FC236}">
              <a16:creationId xmlns:a16="http://schemas.microsoft.com/office/drawing/2014/main" xmlns="" id="{00000000-0008-0000-0700-0000D6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19" name="Text Box 113">
          <a:extLst>
            <a:ext uri="{FF2B5EF4-FFF2-40B4-BE49-F238E27FC236}">
              <a16:creationId xmlns:a16="http://schemas.microsoft.com/office/drawing/2014/main" xmlns="" id="{00000000-0008-0000-0700-0000D7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20" name="Text Box 114">
          <a:extLst>
            <a:ext uri="{FF2B5EF4-FFF2-40B4-BE49-F238E27FC236}">
              <a16:creationId xmlns:a16="http://schemas.microsoft.com/office/drawing/2014/main" xmlns="" id="{00000000-0008-0000-0700-0000D8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21" name="Text Box 115">
          <a:extLst>
            <a:ext uri="{FF2B5EF4-FFF2-40B4-BE49-F238E27FC236}">
              <a16:creationId xmlns:a16="http://schemas.microsoft.com/office/drawing/2014/main" xmlns="" id="{00000000-0008-0000-0700-0000D9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22" name="Text Box 116">
          <a:extLst>
            <a:ext uri="{FF2B5EF4-FFF2-40B4-BE49-F238E27FC236}">
              <a16:creationId xmlns:a16="http://schemas.microsoft.com/office/drawing/2014/main" xmlns="" id="{00000000-0008-0000-0700-0000DA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23" name="Text Box 117">
          <a:extLst>
            <a:ext uri="{FF2B5EF4-FFF2-40B4-BE49-F238E27FC236}">
              <a16:creationId xmlns:a16="http://schemas.microsoft.com/office/drawing/2014/main" xmlns="" id="{00000000-0008-0000-0700-0000DB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33</xdr:row>
      <xdr:rowOff>0</xdr:rowOff>
    </xdr:from>
    <xdr:to>
      <xdr:col>8</xdr:col>
      <xdr:colOff>2165350</xdr:colOff>
      <xdr:row>33</xdr:row>
      <xdr:rowOff>171450</xdr:rowOff>
    </xdr:to>
    <xdr:sp macro="" textlink="">
      <xdr:nvSpPr>
        <xdr:cNvPr id="2524" name="Text Box 118">
          <a:extLst>
            <a:ext uri="{FF2B5EF4-FFF2-40B4-BE49-F238E27FC236}">
              <a16:creationId xmlns:a16="http://schemas.microsoft.com/office/drawing/2014/main" xmlns="" id="{00000000-0008-0000-0700-0000DC090000}"/>
            </a:ext>
          </a:extLst>
        </xdr:cNvPr>
        <xdr:cNvSpPr txBox="1">
          <a:spLocks noChangeArrowheads="1"/>
        </xdr:cNvSpPr>
      </xdr:nvSpPr>
      <xdr:spPr bwMode="auto">
        <a:xfrm>
          <a:off x="8410575" y="109728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61</xdr:row>
      <xdr:rowOff>0</xdr:rowOff>
    </xdr:from>
    <xdr:to>
      <xdr:col>8</xdr:col>
      <xdr:colOff>2165350</xdr:colOff>
      <xdr:row>61</xdr:row>
      <xdr:rowOff>161925</xdr:rowOff>
    </xdr:to>
    <xdr:sp macro="" textlink="">
      <xdr:nvSpPr>
        <xdr:cNvPr id="2525" name="Text Box 119">
          <a:extLst>
            <a:ext uri="{FF2B5EF4-FFF2-40B4-BE49-F238E27FC236}">
              <a16:creationId xmlns:a16="http://schemas.microsoft.com/office/drawing/2014/main" xmlns="" id="{00000000-0008-0000-0700-0000DD09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61</xdr:row>
      <xdr:rowOff>0</xdr:rowOff>
    </xdr:from>
    <xdr:to>
      <xdr:col>8</xdr:col>
      <xdr:colOff>2165350</xdr:colOff>
      <xdr:row>61</xdr:row>
      <xdr:rowOff>161925</xdr:rowOff>
    </xdr:to>
    <xdr:sp macro="" textlink="">
      <xdr:nvSpPr>
        <xdr:cNvPr id="2526" name="Text Box 120">
          <a:extLst>
            <a:ext uri="{FF2B5EF4-FFF2-40B4-BE49-F238E27FC236}">
              <a16:creationId xmlns:a16="http://schemas.microsoft.com/office/drawing/2014/main" xmlns="" id="{00000000-0008-0000-0700-0000DE090000}"/>
            </a:ext>
          </a:extLst>
        </xdr:cNvPr>
        <xdr:cNvSpPr txBox="1">
          <a:spLocks noChangeArrowheads="1"/>
        </xdr:cNvSpPr>
      </xdr:nvSpPr>
      <xdr:spPr bwMode="auto">
        <a:xfrm>
          <a:off x="8410575" y="214312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27" name="Text Box 123">
          <a:extLst>
            <a:ext uri="{FF2B5EF4-FFF2-40B4-BE49-F238E27FC236}">
              <a16:creationId xmlns:a16="http://schemas.microsoft.com/office/drawing/2014/main" xmlns="" id="{00000000-0008-0000-0700-0000DF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28" name="Text Box 124">
          <a:extLst>
            <a:ext uri="{FF2B5EF4-FFF2-40B4-BE49-F238E27FC236}">
              <a16:creationId xmlns:a16="http://schemas.microsoft.com/office/drawing/2014/main" xmlns="" id="{00000000-0008-0000-0700-0000E0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29" name="Text Box 125">
          <a:extLst>
            <a:ext uri="{FF2B5EF4-FFF2-40B4-BE49-F238E27FC236}">
              <a16:creationId xmlns:a16="http://schemas.microsoft.com/office/drawing/2014/main" xmlns="" id="{00000000-0008-0000-0700-0000E1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30" name="Text Box 126">
          <a:extLst>
            <a:ext uri="{FF2B5EF4-FFF2-40B4-BE49-F238E27FC236}">
              <a16:creationId xmlns:a16="http://schemas.microsoft.com/office/drawing/2014/main" xmlns="" id="{00000000-0008-0000-0700-0000E2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31" name="Text Box 127">
          <a:extLst>
            <a:ext uri="{FF2B5EF4-FFF2-40B4-BE49-F238E27FC236}">
              <a16:creationId xmlns:a16="http://schemas.microsoft.com/office/drawing/2014/main" xmlns="" id="{00000000-0008-0000-0700-0000E3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32" name="Text Box 128">
          <a:extLst>
            <a:ext uri="{FF2B5EF4-FFF2-40B4-BE49-F238E27FC236}">
              <a16:creationId xmlns:a16="http://schemas.microsoft.com/office/drawing/2014/main" xmlns="" id="{00000000-0008-0000-0700-0000E4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33" name="Text Box 129">
          <a:extLst>
            <a:ext uri="{FF2B5EF4-FFF2-40B4-BE49-F238E27FC236}">
              <a16:creationId xmlns:a16="http://schemas.microsoft.com/office/drawing/2014/main" xmlns="" id="{00000000-0008-0000-0700-0000E5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68</xdr:row>
      <xdr:rowOff>0</xdr:rowOff>
    </xdr:from>
    <xdr:to>
      <xdr:col>8</xdr:col>
      <xdr:colOff>2165350</xdr:colOff>
      <xdr:row>69</xdr:row>
      <xdr:rowOff>38100</xdr:rowOff>
    </xdr:to>
    <xdr:sp macro="" textlink="">
      <xdr:nvSpPr>
        <xdr:cNvPr id="2534" name="Text Box 130">
          <a:extLst>
            <a:ext uri="{FF2B5EF4-FFF2-40B4-BE49-F238E27FC236}">
              <a16:creationId xmlns:a16="http://schemas.microsoft.com/office/drawing/2014/main" xmlns="" id="{00000000-0008-0000-0700-0000E609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35" name="Text Box 95">
          <a:extLst>
            <a:ext uri="{FF2B5EF4-FFF2-40B4-BE49-F238E27FC236}">
              <a16:creationId xmlns:a16="http://schemas.microsoft.com/office/drawing/2014/main" xmlns="" id="{00000000-0008-0000-0700-0000E7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36" name="Text Box 96">
          <a:extLst>
            <a:ext uri="{FF2B5EF4-FFF2-40B4-BE49-F238E27FC236}">
              <a16:creationId xmlns:a16="http://schemas.microsoft.com/office/drawing/2014/main" xmlns="" id="{00000000-0008-0000-0700-0000E8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37" name="Text Box 97">
          <a:extLst>
            <a:ext uri="{FF2B5EF4-FFF2-40B4-BE49-F238E27FC236}">
              <a16:creationId xmlns:a16="http://schemas.microsoft.com/office/drawing/2014/main" xmlns="" id="{00000000-0008-0000-0700-0000E9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38" name="Text Box 98">
          <a:extLst>
            <a:ext uri="{FF2B5EF4-FFF2-40B4-BE49-F238E27FC236}">
              <a16:creationId xmlns:a16="http://schemas.microsoft.com/office/drawing/2014/main" xmlns="" id="{00000000-0008-0000-0700-0000EA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39" name="Text Box 99">
          <a:extLst>
            <a:ext uri="{FF2B5EF4-FFF2-40B4-BE49-F238E27FC236}">
              <a16:creationId xmlns:a16="http://schemas.microsoft.com/office/drawing/2014/main" xmlns="" id="{00000000-0008-0000-0700-0000EB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0" name="Text Box 100">
          <a:extLst>
            <a:ext uri="{FF2B5EF4-FFF2-40B4-BE49-F238E27FC236}">
              <a16:creationId xmlns:a16="http://schemas.microsoft.com/office/drawing/2014/main" xmlns="" id="{00000000-0008-0000-0700-0000EC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1" name="Text Box 101">
          <a:extLst>
            <a:ext uri="{FF2B5EF4-FFF2-40B4-BE49-F238E27FC236}">
              <a16:creationId xmlns:a16="http://schemas.microsoft.com/office/drawing/2014/main" xmlns="" id="{00000000-0008-0000-0700-0000ED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2" name="Text Box 102">
          <a:extLst>
            <a:ext uri="{FF2B5EF4-FFF2-40B4-BE49-F238E27FC236}">
              <a16:creationId xmlns:a16="http://schemas.microsoft.com/office/drawing/2014/main" xmlns="" id="{00000000-0008-0000-0700-0000EE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3" name="Text Box 103">
          <a:extLst>
            <a:ext uri="{FF2B5EF4-FFF2-40B4-BE49-F238E27FC236}">
              <a16:creationId xmlns:a16="http://schemas.microsoft.com/office/drawing/2014/main" xmlns="" id="{00000000-0008-0000-0700-0000EF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4" name="Text Box 104">
          <a:extLst>
            <a:ext uri="{FF2B5EF4-FFF2-40B4-BE49-F238E27FC236}">
              <a16:creationId xmlns:a16="http://schemas.microsoft.com/office/drawing/2014/main" xmlns="" id="{00000000-0008-0000-0700-0000F0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5" name="Text Box 105">
          <a:extLst>
            <a:ext uri="{FF2B5EF4-FFF2-40B4-BE49-F238E27FC236}">
              <a16:creationId xmlns:a16="http://schemas.microsoft.com/office/drawing/2014/main" xmlns="" id="{00000000-0008-0000-0700-0000F1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6" name="Text Box 106">
          <a:extLst>
            <a:ext uri="{FF2B5EF4-FFF2-40B4-BE49-F238E27FC236}">
              <a16:creationId xmlns:a16="http://schemas.microsoft.com/office/drawing/2014/main" xmlns="" id="{00000000-0008-0000-0700-0000F2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7" name="Text Box 107">
          <a:extLst>
            <a:ext uri="{FF2B5EF4-FFF2-40B4-BE49-F238E27FC236}">
              <a16:creationId xmlns:a16="http://schemas.microsoft.com/office/drawing/2014/main" xmlns="" id="{00000000-0008-0000-0700-0000F3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8" name="Text Box 108">
          <a:extLst>
            <a:ext uri="{FF2B5EF4-FFF2-40B4-BE49-F238E27FC236}">
              <a16:creationId xmlns:a16="http://schemas.microsoft.com/office/drawing/2014/main" xmlns="" id="{00000000-0008-0000-0700-0000F4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49" name="Text Box 109">
          <a:extLst>
            <a:ext uri="{FF2B5EF4-FFF2-40B4-BE49-F238E27FC236}">
              <a16:creationId xmlns:a16="http://schemas.microsoft.com/office/drawing/2014/main" xmlns="" id="{00000000-0008-0000-0700-0000F5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50" name="Text Box 110">
          <a:extLst>
            <a:ext uri="{FF2B5EF4-FFF2-40B4-BE49-F238E27FC236}">
              <a16:creationId xmlns:a16="http://schemas.microsoft.com/office/drawing/2014/main" xmlns="" id="{00000000-0008-0000-0700-0000F6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51" name="Text Box 111">
          <a:extLst>
            <a:ext uri="{FF2B5EF4-FFF2-40B4-BE49-F238E27FC236}">
              <a16:creationId xmlns:a16="http://schemas.microsoft.com/office/drawing/2014/main" xmlns="" id="{00000000-0008-0000-0700-0000F7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52" name="Text Box 112">
          <a:extLst>
            <a:ext uri="{FF2B5EF4-FFF2-40B4-BE49-F238E27FC236}">
              <a16:creationId xmlns:a16="http://schemas.microsoft.com/office/drawing/2014/main" xmlns="" id="{00000000-0008-0000-0700-0000F8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53" name="Text Box 113">
          <a:extLst>
            <a:ext uri="{FF2B5EF4-FFF2-40B4-BE49-F238E27FC236}">
              <a16:creationId xmlns:a16="http://schemas.microsoft.com/office/drawing/2014/main" xmlns="" id="{00000000-0008-0000-0700-0000F9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54" name="Text Box 114">
          <a:extLst>
            <a:ext uri="{FF2B5EF4-FFF2-40B4-BE49-F238E27FC236}">
              <a16:creationId xmlns:a16="http://schemas.microsoft.com/office/drawing/2014/main" xmlns="" id="{00000000-0008-0000-0700-0000FA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55" name="Text Box 115">
          <a:extLst>
            <a:ext uri="{FF2B5EF4-FFF2-40B4-BE49-F238E27FC236}">
              <a16:creationId xmlns:a16="http://schemas.microsoft.com/office/drawing/2014/main" xmlns="" id="{00000000-0008-0000-0700-0000FB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56" name="Text Box 116">
          <a:extLst>
            <a:ext uri="{FF2B5EF4-FFF2-40B4-BE49-F238E27FC236}">
              <a16:creationId xmlns:a16="http://schemas.microsoft.com/office/drawing/2014/main" xmlns="" id="{00000000-0008-0000-0700-0000FC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57" name="Text Box 117">
          <a:extLst>
            <a:ext uri="{FF2B5EF4-FFF2-40B4-BE49-F238E27FC236}">
              <a16:creationId xmlns:a16="http://schemas.microsoft.com/office/drawing/2014/main" xmlns="" id="{00000000-0008-0000-0700-0000FD09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81</xdr:row>
      <xdr:rowOff>0</xdr:rowOff>
    </xdr:from>
    <xdr:to>
      <xdr:col>8</xdr:col>
      <xdr:colOff>2247900</xdr:colOff>
      <xdr:row>81</xdr:row>
      <xdr:rowOff>200025</xdr:rowOff>
    </xdr:to>
    <xdr:sp macro="" textlink="">
      <xdr:nvSpPr>
        <xdr:cNvPr id="2558" name="Text Box 119">
          <a:extLst>
            <a:ext uri="{FF2B5EF4-FFF2-40B4-BE49-F238E27FC236}">
              <a16:creationId xmlns:a16="http://schemas.microsoft.com/office/drawing/2014/main" xmlns="" id="{00000000-0008-0000-0700-0000FE090000}"/>
            </a:ext>
          </a:extLst>
        </xdr:cNvPr>
        <xdr:cNvSpPr txBox="1">
          <a:spLocks noChangeArrowheads="1"/>
        </xdr:cNvSpPr>
      </xdr:nvSpPr>
      <xdr:spPr bwMode="auto">
        <a:xfrm>
          <a:off x="8410575" y="290893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81</xdr:row>
      <xdr:rowOff>0</xdr:rowOff>
    </xdr:from>
    <xdr:to>
      <xdr:col>8</xdr:col>
      <xdr:colOff>2247900</xdr:colOff>
      <xdr:row>81</xdr:row>
      <xdr:rowOff>200025</xdr:rowOff>
    </xdr:to>
    <xdr:sp macro="" textlink="">
      <xdr:nvSpPr>
        <xdr:cNvPr id="2559" name="Text Box 120">
          <a:extLst>
            <a:ext uri="{FF2B5EF4-FFF2-40B4-BE49-F238E27FC236}">
              <a16:creationId xmlns:a16="http://schemas.microsoft.com/office/drawing/2014/main" xmlns="" id="{00000000-0008-0000-0700-0000FF090000}"/>
            </a:ext>
          </a:extLst>
        </xdr:cNvPr>
        <xdr:cNvSpPr txBox="1">
          <a:spLocks noChangeArrowheads="1"/>
        </xdr:cNvSpPr>
      </xdr:nvSpPr>
      <xdr:spPr bwMode="auto">
        <a:xfrm>
          <a:off x="8410575" y="290893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60" name="Text Box 123">
          <a:extLst>
            <a:ext uri="{FF2B5EF4-FFF2-40B4-BE49-F238E27FC236}">
              <a16:creationId xmlns:a16="http://schemas.microsoft.com/office/drawing/2014/main" xmlns="" id="{00000000-0008-0000-0700-0000000A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61" name="Text Box 124">
          <a:extLst>
            <a:ext uri="{FF2B5EF4-FFF2-40B4-BE49-F238E27FC236}">
              <a16:creationId xmlns:a16="http://schemas.microsoft.com/office/drawing/2014/main" xmlns="" id="{00000000-0008-0000-0700-0000010A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62" name="Text Box 125">
          <a:extLst>
            <a:ext uri="{FF2B5EF4-FFF2-40B4-BE49-F238E27FC236}">
              <a16:creationId xmlns:a16="http://schemas.microsoft.com/office/drawing/2014/main" xmlns="" id="{00000000-0008-0000-0700-0000020A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63" name="Text Box 126">
          <a:extLst>
            <a:ext uri="{FF2B5EF4-FFF2-40B4-BE49-F238E27FC236}">
              <a16:creationId xmlns:a16="http://schemas.microsoft.com/office/drawing/2014/main" xmlns="" id="{00000000-0008-0000-0700-0000030A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64" name="Text Box 127">
          <a:extLst>
            <a:ext uri="{FF2B5EF4-FFF2-40B4-BE49-F238E27FC236}">
              <a16:creationId xmlns:a16="http://schemas.microsoft.com/office/drawing/2014/main" xmlns="" id="{00000000-0008-0000-0700-0000040A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65" name="Text Box 128">
          <a:extLst>
            <a:ext uri="{FF2B5EF4-FFF2-40B4-BE49-F238E27FC236}">
              <a16:creationId xmlns:a16="http://schemas.microsoft.com/office/drawing/2014/main" xmlns="" id="{00000000-0008-0000-0700-0000050A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66" name="Text Box 129">
          <a:extLst>
            <a:ext uri="{FF2B5EF4-FFF2-40B4-BE49-F238E27FC236}">
              <a16:creationId xmlns:a16="http://schemas.microsoft.com/office/drawing/2014/main" xmlns="" id="{00000000-0008-0000-0700-0000060A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0</xdr:rowOff>
    </xdr:from>
    <xdr:to>
      <xdr:col>8</xdr:col>
      <xdr:colOff>2247900</xdr:colOff>
      <xdr:row>84</xdr:row>
      <xdr:rowOff>19050</xdr:rowOff>
    </xdr:to>
    <xdr:sp macro="" textlink="">
      <xdr:nvSpPr>
        <xdr:cNvPr id="2567" name="Text Box 130">
          <a:extLst>
            <a:ext uri="{FF2B5EF4-FFF2-40B4-BE49-F238E27FC236}">
              <a16:creationId xmlns:a16="http://schemas.microsoft.com/office/drawing/2014/main" xmlns="" id="{00000000-0008-0000-0700-0000070A0000}"/>
            </a:ext>
          </a:extLst>
        </xdr:cNvPr>
        <xdr:cNvSpPr txBox="1">
          <a:spLocks noChangeArrowheads="1"/>
        </xdr:cNvSpPr>
      </xdr:nvSpPr>
      <xdr:spPr bwMode="auto">
        <a:xfrm>
          <a:off x="8410575" y="295846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50</xdr:row>
      <xdr:rowOff>0</xdr:rowOff>
    </xdr:from>
    <xdr:to>
      <xdr:col>8</xdr:col>
      <xdr:colOff>2247900</xdr:colOff>
      <xdr:row>50</xdr:row>
      <xdr:rowOff>200025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700-0000080A0000}"/>
            </a:ext>
          </a:extLst>
        </xdr:cNvPr>
        <xdr:cNvSpPr txBox="1">
          <a:spLocks noChangeArrowheads="1"/>
        </xdr:cNvSpPr>
      </xdr:nvSpPr>
      <xdr:spPr bwMode="auto">
        <a:xfrm>
          <a:off x="84105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69" name="Text Box 95">
          <a:extLst>
            <a:ext uri="{FF2B5EF4-FFF2-40B4-BE49-F238E27FC236}">
              <a16:creationId xmlns:a16="http://schemas.microsoft.com/office/drawing/2014/main" xmlns="" id="{00000000-0008-0000-0700-000009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0" name="Text Box 96">
          <a:extLst>
            <a:ext uri="{FF2B5EF4-FFF2-40B4-BE49-F238E27FC236}">
              <a16:creationId xmlns:a16="http://schemas.microsoft.com/office/drawing/2014/main" xmlns="" id="{00000000-0008-0000-0700-00000A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1" name="Text Box 97">
          <a:extLst>
            <a:ext uri="{FF2B5EF4-FFF2-40B4-BE49-F238E27FC236}">
              <a16:creationId xmlns:a16="http://schemas.microsoft.com/office/drawing/2014/main" xmlns="" id="{00000000-0008-0000-0700-00000B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2" name="Text Box 98">
          <a:extLst>
            <a:ext uri="{FF2B5EF4-FFF2-40B4-BE49-F238E27FC236}">
              <a16:creationId xmlns:a16="http://schemas.microsoft.com/office/drawing/2014/main" xmlns="" id="{00000000-0008-0000-0700-00000C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3" name="Text Box 99">
          <a:extLst>
            <a:ext uri="{FF2B5EF4-FFF2-40B4-BE49-F238E27FC236}">
              <a16:creationId xmlns:a16="http://schemas.microsoft.com/office/drawing/2014/main" xmlns="" id="{00000000-0008-0000-0700-00000D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4" name="Text Box 100">
          <a:extLst>
            <a:ext uri="{FF2B5EF4-FFF2-40B4-BE49-F238E27FC236}">
              <a16:creationId xmlns:a16="http://schemas.microsoft.com/office/drawing/2014/main" xmlns="" id="{00000000-0008-0000-0700-00000E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5" name="Text Box 101">
          <a:extLst>
            <a:ext uri="{FF2B5EF4-FFF2-40B4-BE49-F238E27FC236}">
              <a16:creationId xmlns:a16="http://schemas.microsoft.com/office/drawing/2014/main" xmlns="" id="{00000000-0008-0000-0700-00000F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6" name="Text Box 102">
          <a:extLst>
            <a:ext uri="{FF2B5EF4-FFF2-40B4-BE49-F238E27FC236}">
              <a16:creationId xmlns:a16="http://schemas.microsoft.com/office/drawing/2014/main" xmlns="" id="{00000000-0008-0000-0700-000010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7" name="Text Box 103">
          <a:extLst>
            <a:ext uri="{FF2B5EF4-FFF2-40B4-BE49-F238E27FC236}">
              <a16:creationId xmlns:a16="http://schemas.microsoft.com/office/drawing/2014/main" xmlns="" id="{00000000-0008-0000-0700-000011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8" name="Text Box 104">
          <a:extLst>
            <a:ext uri="{FF2B5EF4-FFF2-40B4-BE49-F238E27FC236}">
              <a16:creationId xmlns:a16="http://schemas.microsoft.com/office/drawing/2014/main" xmlns="" id="{00000000-0008-0000-0700-000012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79" name="Text Box 105">
          <a:extLst>
            <a:ext uri="{FF2B5EF4-FFF2-40B4-BE49-F238E27FC236}">
              <a16:creationId xmlns:a16="http://schemas.microsoft.com/office/drawing/2014/main" xmlns="" id="{00000000-0008-0000-0700-000013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0" name="Text Box 106">
          <a:extLst>
            <a:ext uri="{FF2B5EF4-FFF2-40B4-BE49-F238E27FC236}">
              <a16:creationId xmlns:a16="http://schemas.microsoft.com/office/drawing/2014/main" xmlns="" id="{00000000-0008-0000-0700-000014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1" name="Text Box 107">
          <a:extLst>
            <a:ext uri="{FF2B5EF4-FFF2-40B4-BE49-F238E27FC236}">
              <a16:creationId xmlns:a16="http://schemas.microsoft.com/office/drawing/2014/main" xmlns="" id="{00000000-0008-0000-0700-000015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2" name="Text Box 108">
          <a:extLst>
            <a:ext uri="{FF2B5EF4-FFF2-40B4-BE49-F238E27FC236}">
              <a16:creationId xmlns:a16="http://schemas.microsoft.com/office/drawing/2014/main" xmlns="" id="{00000000-0008-0000-0700-000016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3" name="Text Box 109">
          <a:extLst>
            <a:ext uri="{FF2B5EF4-FFF2-40B4-BE49-F238E27FC236}">
              <a16:creationId xmlns:a16="http://schemas.microsoft.com/office/drawing/2014/main" xmlns="" id="{00000000-0008-0000-0700-000017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4" name="Text Box 110">
          <a:extLst>
            <a:ext uri="{FF2B5EF4-FFF2-40B4-BE49-F238E27FC236}">
              <a16:creationId xmlns:a16="http://schemas.microsoft.com/office/drawing/2014/main" xmlns="" id="{00000000-0008-0000-0700-000018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5" name="Text Box 111">
          <a:extLst>
            <a:ext uri="{FF2B5EF4-FFF2-40B4-BE49-F238E27FC236}">
              <a16:creationId xmlns:a16="http://schemas.microsoft.com/office/drawing/2014/main" xmlns="" id="{00000000-0008-0000-0700-000019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6" name="Text Box 112">
          <a:extLst>
            <a:ext uri="{FF2B5EF4-FFF2-40B4-BE49-F238E27FC236}">
              <a16:creationId xmlns:a16="http://schemas.microsoft.com/office/drawing/2014/main" xmlns="" id="{00000000-0008-0000-0700-00001A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7" name="Text Box 113">
          <a:extLst>
            <a:ext uri="{FF2B5EF4-FFF2-40B4-BE49-F238E27FC236}">
              <a16:creationId xmlns:a16="http://schemas.microsoft.com/office/drawing/2014/main" xmlns="" id="{00000000-0008-0000-0700-00001B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8" name="Text Box 114">
          <a:extLst>
            <a:ext uri="{FF2B5EF4-FFF2-40B4-BE49-F238E27FC236}">
              <a16:creationId xmlns:a16="http://schemas.microsoft.com/office/drawing/2014/main" xmlns="" id="{00000000-0008-0000-0700-00001C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89" name="Text Box 115">
          <a:extLst>
            <a:ext uri="{FF2B5EF4-FFF2-40B4-BE49-F238E27FC236}">
              <a16:creationId xmlns:a16="http://schemas.microsoft.com/office/drawing/2014/main" xmlns="" id="{00000000-0008-0000-0700-00001D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90" name="Text Box 116">
          <a:extLst>
            <a:ext uri="{FF2B5EF4-FFF2-40B4-BE49-F238E27FC236}">
              <a16:creationId xmlns:a16="http://schemas.microsoft.com/office/drawing/2014/main" xmlns="" id="{00000000-0008-0000-0700-00001E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91" name="Text Box 117">
          <a:extLst>
            <a:ext uri="{FF2B5EF4-FFF2-40B4-BE49-F238E27FC236}">
              <a16:creationId xmlns:a16="http://schemas.microsoft.com/office/drawing/2014/main" xmlns="" id="{00000000-0008-0000-0700-00001F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50</xdr:row>
      <xdr:rowOff>0</xdr:rowOff>
    </xdr:from>
    <xdr:to>
      <xdr:col>8</xdr:col>
      <xdr:colOff>2247900</xdr:colOff>
      <xdr:row>50</xdr:row>
      <xdr:rowOff>200025</xdr:rowOff>
    </xdr:to>
    <xdr:sp macro="" textlink="">
      <xdr:nvSpPr>
        <xdr:cNvPr id="2592" name="Text Box 118">
          <a:extLst>
            <a:ext uri="{FF2B5EF4-FFF2-40B4-BE49-F238E27FC236}">
              <a16:creationId xmlns:a16="http://schemas.microsoft.com/office/drawing/2014/main" xmlns="" id="{00000000-0008-0000-0700-0000200A0000}"/>
            </a:ext>
          </a:extLst>
        </xdr:cNvPr>
        <xdr:cNvSpPr txBox="1">
          <a:spLocks noChangeArrowheads="1"/>
        </xdr:cNvSpPr>
      </xdr:nvSpPr>
      <xdr:spPr bwMode="auto">
        <a:xfrm>
          <a:off x="8410575" y="1656397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333375</xdr:rowOff>
    </xdr:from>
    <xdr:to>
      <xdr:col>8</xdr:col>
      <xdr:colOff>2247900</xdr:colOff>
      <xdr:row>84</xdr:row>
      <xdr:rowOff>209550</xdr:rowOff>
    </xdr:to>
    <xdr:sp macro="" textlink="">
      <xdr:nvSpPr>
        <xdr:cNvPr id="2593" name="Text Box 119">
          <a:extLst>
            <a:ext uri="{FF2B5EF4-FFF2-40B4-BE49-F238E27FC236}">
              <a16:creationId xmlns:a16="http://schemas.microsoft.com/office/drawing/2014/main" xmlns="" id="{00000000-0008-0000-0700-0000210A0000}"/>
            </a:ext>
          </a:extLst>
        </xdr:cNvPr>
        <xdr:cNvSpPr txBox="1">
          <a:spLocks noChangeArrowheads="1"/>
        </xdr:cNvSpPr>
      </xdr:nvSpPr>
      <xdr:spPr bwMode="auto">
        <a:xfrm>
          <a:off x="8410575" y="297656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83</xdr:row>
      <xdr:rowOff>333375</xdr:rowOff>
    </xdr:from>
    <xdr:to>
      <xdr:col>8</xdr:col>
      <xdr:colOff>2247900</xdr:colOff>
      <xdr:row>84</xdr:row>
      <xdr:rowOff>209550</xdr:rowOff>
    </xdr:to>
    <xdr:sp macro="" textlink="">
      <xdr:nvSpPr>
        <xdr:cNvPr id="2594" name="Text Box 120">
          <a:extLst>
            <a:ext uri="{FF2B5EF4-FFF2-40B4-BE49-F238E27FC236}">
              <a16:creationId xmlns:a16="http://schemas.microsoft.com/office/drawing/2014/main" xmlns="" id="{00000000-0008-0000-0700-0000220A0000}"/>
            </a:ext>
          </a:extLst>
        </xdr:cNvPr>
        <xdr:cNvSpPr txBox="1">
          <a:spLocks noChangeArrowheads="1"/>
        </xdr:cNvSpPr>
      </xdr:nvSpPr>
      <xdr:spPr bwMode="auto">
        <a:xfrm>
          <a:off x="8410575" y="297656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95" name="Text Box 123">
          <a:extLst>
            <a:ext uri="{FF2B5EF4-FFF2-40B4-BE49-F238E27FC236}">
              <a16:creationId xmlns:a16="http://schemas.microsoft.com/office/drawing/2014/main" xmlns="" id="{00000000-0008-0000-0700-000023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96" name="Text Box 124">
          <a:extLst>
            <a:ext uri="{FF2B5EF4-FFF2-40B4-BE49-F238E27FC236}">
              <a16:creationId xmlns:a16="http://schemas.microsoft.com/office/drawing/2014/main" xmlns="" id="{00000000-0008-0000-0700-000024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97" name="Text Box 125">
          <a:extLst>
            <a:ext uri="{FF2B5EF4-FFF2-40B4-BE49-F238E27FC236}">
              <a16:creationId xmlns:a16="http://schemas.microsoft.com/office/drawing/2014/main" xmlns="" id="{00000000-0008-0000-0700-000025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98" name="Text Box 126">
          <a:extLst>
            <a:ext uri="{FF2B5EF4-FFF2-40B4-BE49-F238E27FC236}">
              <a16:creationId xmlns:a16="http://schemas.microsoft.com/office/drawing/2014/main" xmlns="" id="{00000000-0008-0000-0700-000026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599" name="Text Box 127">
          <a:extLst>
            <a:ext uri="{FF2B5EF4-FFF2-40B4-BE49-F238E27FC236}">
              <a16:creationId xmlns:a16="http://schemas.microsoft.com/office/drawing/2014/main" xmlns="" id="{00000000-0008-0000-0700-000027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600" name="Text Box 128">
          <a:extLst>
            <a:ext uri="{FF2B5EF4-FFF2-40B4-BE49-F238E27FC236}">
              <a16:creationId xmlns:a16="http://schemas.microsoft.com/office/drawing/2014/main" xmlns="" id="{00000000-0008-0000-0700-000028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601" name="Text Box 129">
          <a:extLst>
            <a:ext uri="{FF2B5EF4-FFF2-40B4-BE49-F238E27FC236}">
              <a16:creationId xmlns:a16="http://schemas.microsoft.com/office/drawing/2014/main" xmlns="" id="{00000000-0008-0000-0700-000029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85</xdr:row>
      <xdr:rowOff>0</xdr:rowOff>
    </xdr:from>
    <xdr:to>
      <xdr:col>8</xdr:col>
      <xdr:colOff>2247900</xdr:colOff>
      <xdr:row>85</xdr:row>
      <xdr:rowOff>619125</xdr:rowOff>
    </xdr:to>
    <xdr:sp macro="" textlink="">
      <xdr:nvSpPr>
        <xdr:cNvPr id="2602" name="Text Box 130">
          <a:extLst>
            <a:ext uri="{FF2B5EF4-FFF2-40B4-BE49-F238E27FC236}">
              <a16:creationId xmlns:a16="http://schemas.microsoft.com/office/drawing/2014/main" xmlns="" id="{00000000-0008-0000-0700-00002A0A0000}"/>
            </a:ext>
          </a:extLst>
        </xdr:cNvPr>
        <xdr:cNvSpPr txBox="1">
          <a:spLocks noChangeArrowheads="1"/>
        </xdr:cNvSpPr>
      </xdr:nvSpPr>
      <xdr:spPr bwMode="auto">
        <a:xfrm>
          <a:off x="8410575" y="2996565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03" name="Text Box 26">
          <a:extLst>
            <a:ext uri="{FF2B5EF4-FFF2-40B4-BE49-F238E27FC236}">
              <a16:creationId xmlns:a16="http://schemas.microsoft.com/office/drawing/2014/main" xmlns="" id="{00000000-0008-0000-0700-00002B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04" name="Text Box 27">
          <a:extLst>
            <a:ext uri="{FF2B5EF4-FFF2-40B4-BE49-F238E27FC236}">
              <a16:creationId xmlns:a16="http://schemas.microsoft.com/office/drawing/2014/main" xmlns="" id="{00000000-0008-0000-0700-00002C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05" name="Text Box 28">
          <a:extLst>
            <a:ext uri="{FF2B5EF4-FFF2-40B4-BE49-F238E27FC236}">
              <a16:creationId xmlns:a16="http://schemas.microsoft.com/office/drawing/2014/main" xmlns="" id="{00000000-0008-0000-0700-00002D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06" name="Text Box 29">
          <a:extLst>
            <a:ext uri="{FF2B5EF4-FFF2-40B4-BE49-F238E27FC236}">
              <a16:creationId xmlns:a16="http://schemas.microsoft.com/office/drawing/2014/main" xmlns="" id="{00000000-0008-0000-0700-00002E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07" name="Text Box 30">
          <a:extLst>
            <a:ext uri="{FF2B5EF4-FFF2-40B4-BE49-F238E27FC236}">
              <a16:creationId xmlns:a16="http://schemas.microsoft.com/office/drawing/2014/main" xmlns="" id="{00000000-0008-0000-0700-00002F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08" name="Text Box 31">
          <a:extLst>
            <a:ext uri="{FF2B5EF4-FFF2-40B4-BE49-F238E27FC236}">
              <a16:creationId xmlns:a16="http://schemas.microsoft.com/office/drawing/2014/main" xmlns="" id="{00000000-0008-0000-0700-000030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09" name="Text Box 32">
          <a:extLst>
            <a:ext uri="{FF2B5EF4-FFF2-40B4-BE49-F238E27FC236}">
              <a16:creationId xmlns:a16="http://schemas.microsoft.com/office/drawing/2014/main" xmlns="" id="{00000000-0008-0000-0700-000031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0" name="Text Box 33">
          <a:extLst>
            <a:ext uri="{FF2B5EF4-FFF2-40B4-BE49-F238E27FC236}">
              <a16:creationId xmlns:a16="http://schemas.microsoft.com/office/drawing/2014/main" xmlns="" id="{00000000-0008-0000-0700-000032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1" name="Text Box 34">
          <a:extLst>
            <a:ext uri="{FF2B5EF4-FFF2-40B4-BE49-F238E27FC236}">
              <a16:creationId xmlns:a16="http://schemas.microsoft.com/office/drawing/2014/main" xmlns="" id="{00000000-0008-0000-0700-000033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2" name="Text Box 35">
          <a:extLst>
            <a:ext uri="{FF2B5EF4-FFF2-40B4-BE49-F238E27FC236}">
              <a16:creationId xmlns:a16="http://schemas.microsoft.com/office/drawing/2014/main" xmlns="" id="{00000000-0008-0000-0700-000034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3" name="Text Box 36">
          <a:extLst>
            <a:ext uri="{FF2B5EF4-FFF2-40B4-BE49-F238E27FC236}">
              <a16:creationId xmlns:a16="http://schemas.microsoft.com/office/drawing/2014/main" xmlns="" id="{00000000-0008-0000-0700-000035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4" name="Text Box 37">
          <a:extLst>
            <a:ext uri="{FF2B5EF4-FFF2-40B4-BE49-F238E27FC236}">
              <a16:creationId xmlns:a16="http://schemas.microsoft.com/office/drawing/2014/main" xmlns="" id="{00000000-0008-0000-0700-000036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5" name="Text Box 38">
          <a:extLst>
            <a:ext uri="{FF2B5EF4-FFF2-40B4-BE49-F238E27FC236}">
              <a16:creationId xmlns:a16="http://schemas.microsoft.com/office/drawing/2014/main" xmlns="" id="{00000000-0008-0000-0700-000037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6" name="Text Box 39">
          <a:extLst>
            <a:ext uri="{FF2B5EF4-FFF2-40B4-BE49-F238E27FC236}">
              <a16:creationId xmlns:a16="http://schemas.microsoft.com/office/drawing/2014/main" xmlns="" id="{00000000-0008-0000-0700-000038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7" name="Text Box 40">
          <a:extLst>
            <a:ext uri="{FF2B5EF4-FFF2-40B4-BE49-F238E27FC236}">
              <a16:creationId xmlns:a16="http://schemas.microsoft.com/office/drawing/2014/main" xmlns="" id="{00000000-0008-0000-0700-000039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8" name="Text Box 41">
          <a:extLst>
            <a:ext uri="{FF2B5EF4-FFF2-40B4-BE49-F238E27FC236}">
              <a16:creationId xmlns:a16="http://schemas.microsoft.com/office/drawing/2014/main" xmlns="" id="{00000000-0008-0000-0700-00003A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19" name="Text Box 42">
          <a:extLst>
            <a:ext uri="{FF2B5EF4-FFF2-40B4-BE49-F238E27FC236}">
              <a16:creationId xmlns:a16="http://schemas.microsoft.com/office/drawing/2014/main" xmlns="" id="{00000000-0008-0000-0700-00003B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0" name="Text Box 43">
          <a:extLst>
            <a:ext uri="{FF2B5EF4-FFF2-40B4-BE49-F238E27FC236}">
              <a16:creationId xmlns:a16="http://schemas.microsoft.com/office/drawing/2014/main" xmlns="" id="{00000000-0008-0000-0700-00003C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1" name="Text Box 44">
          <a:extLst>
            <a:ext uri="{FF2B5EF4-FFF2-40B4-BE49-F238E27FC236}">
              <a16:creationId xmlns:a16="http://schemas.microsoft.com/office/drawing/2014/main" xmlns="" id="{00000000-0008-0000-0700-00003D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2" name="Text Box 45">
          <a:extLst>
            <a:ext uri="{FF2B5EF4-FFF2-40B4-BE49-F238E27FC236}">
              <a16:creationId xmlns:a16="http://schemas.microsoft.com/office/drawing/2014/main" xmlns="" id="{00000000-0008-0000-0700-00003E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3" name="Text Box 46">
          <a:extLst>
            <a:ext uri="{FF2B5EF4-FFF2-40B4-BE49-F238E27FC236}">
              <a16:creationId xmlns:a16="http://schemas.microsoft.com/office/drawing/2014/main" xmlns="" id="{00000000-0008-0000-0700-00003F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4" name="Text Box 47">
          <a:extLst>
            <a:ext uri="{FF2B5EF4-FFF2-40B4-BE49-F238E27FC236}">
              <a16:creationId xmlns:a16="http://schemas.microsoft.com/office/drawing/2014/main" xmlns="" id="{00000000-0008-0000-0700-000040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5" name="Text Box 49">
          <a:extLst>
            <a:ext uri="{FF2B5EF4-FFF2-40B4-BE49-F238E27FC236}">
              <a16:creationId xmlns:a16="http://schemas.microsoft.com/office/drawing/2014/main" xmlns="" id="{00000000-0008-0000-0700-000041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6" name="Text Box 50">
          <a:extLst>
            <a:ext uri="{FF2B5EF4-FFF2-40B4-BE49-F238E27FC236}">
              <a16:creationId xmlns:a16="http://schemas.microsoft.com/office/drawing/2014/main" xmlns="" id="{00000000-0008-0000-0700-000042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7" name="Text Box 51">
          <a:extLst>
            <a:ext uri="{FF2B5EF4-FFF2-40B4-BE49-F238E27FC236}">
              <a16:creationId xmlns:a16="http://schemas.microsoft.com/office/drawing/2014/main" xmlns="" id="{00000000-0008-0000-0700-000043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8" name="Text Box 52">
          <a:extLst>
            <a:ext uri="{FF2B5EF4-FFF2-40B4-BE49-F238E27FC236}">
              <a16:creationId xmlns:a16="http://schemas.microsoft.com/office/drawing/2014/main" xmlns="" id="{00000000-0008-0000-0700-000044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29" name="Text Box 53">
          <a:extLst>
            <a:ext uri="{FF2B5EF4-FFF2-40B4-BE49-F238E27FC236}">
              <a16:creationId xmlns:a16="http://schemas.microsoft.com/office/drawing/2014/main" xmlns="" id="{00000000-0008-0000-0700-000045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0" name="Text Box 54">
          <a:extLst>
            <a:ext uri="{FF2B5EF4-FFF2-40B4-BE49-F238E27FC236}">
              <a16:creationId xmlns:a16="http://schemas.microsoft.com/office/drawing/2014/main" xmlns="" id="{00000000-0008-0000-0700-000046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1" name="Text Box 55">
          <a:extLst>
            <a:ext uri="{FF2B5EF4-FFF2-40B4-BE49-F238E27FC236}">
              <a16:creationId xmlns:a16="http://schemas.microsoft.com/office/drawing/2014/main" xmlns="" id="{00000000-0008-0000-0700-000047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2" name="Text Box 56">
          <a:extLst>
            <a:ext uri="{FF2B5EF4-FFF2-40B4-BE49-F238E27FC236}">
              <a16:creationId xmlns:a16="http://schemas.microsoft.com/office/drawing/2014/main" xmlns="" id="{00000000-0008-0000-0700-000048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3" name="Text Box 57">
          <a:extLst>
            <a:ext uri="{FF2B5EF4-FFF2-40B4-BE49-F238E27FC236}">
              <a16:creationId xmlns:a16="http://schemas.microsoft.com/office/drawing/2014/main" xmlns="" id="{00000000-0008-0000-0700-000049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4" name="Text Box 58">
          <a:extLst>
            <a:ext uri="{FF2B5EF4-FFF2-40B4-BE49-F238E27FC236}">
              <a16:creationId xmlns:a16="http://schemas.microsoft.com/office/drawing/2014/main" xmlns="" id="{00000000-0008-0000-0700-00004A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5" name="Text Box 59">
          <a:extLst>
            <a:ext uri="{FF2B5EF4-FFF2-40B4-BE49-F238E27FC236}">
              <a16:creationId xmlns:a16="http://schemas.microsoft.com/office/drawing/2014/main" xmlns="" id="{00000000-0008-0000-0700-00004B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6" name="Text Box 60">
          <a:extLst>
            <a:ext uri="{FF2B5EF4-FFF2-40B4-BE49-F238E27FC236}">
              <a16:creationId xmlns:a16="http://schemas.microsoft.com/office/drawing/2014/main" xmlns="" id="{00000000-0008-0000-0700-00004C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7" name="Text Box 61">
          <a:extLst>
            <a:ext uri="{FF2B5EF4-FFF2-40B4-BE49-F238E27FC236}">
              <a16:creationId xmlns:a16="http://schemas.microsoft.com/office/drawing/2014/main" xmlns="" id="{00000000-0008-0000-0700-00004D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8" name="Text Box 62">
          <a:extLst>
            <a:ext uri="{FF2B5EF4-FFF2-40B4-BE49-F238E27FC236}">
              <a16:creationId xmlns:a16="http://schemas.microsoft.com/office/drawing/2014/main" xmlns="" id="{00000000-0008-0000-0700-00004E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39" name="Text Box 63">
          <a:extLst>
            <a:ext uri="{FF2B5EF4-FFF2-40B4-BE49-F238E27FC236}">
              <a16:creationId xmlns:a16="http://schemas.microsoft.com/office/drawing/2014/main" xmlns="" id="{00000000-0008-0000-0700-00004F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0" name="Text Box 64">
          <a:extLst>
            <a:ext uri="{FF2B5EF4-FFF2-40B4-BE49-F238E27FC236}">
              <a16:creationId xmlns:a16="http://schemas.microsoft.com/office/drawing/2014/main" xmlns="" id="{00000000-0008-0000-0700-000050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1" name="Text Box 65">
          <a:extLst>
            <a:ext uri="{FF2B5EF4-FFF2-40B4-BE49-F238E27FC236}">
              <a16:creationId xmlns:a16="http://schemas.microsoft.com/office/drawing/2014/main" xmlns="" id="{00000000-0008-0000-0700-000051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2" name="Text Box 66">
          <a:extLst>
            <a:ext uri="{FF2B5EF4-FFF2-40B4-BE49-F238E27FC236}">
              <a16:creationId xmlns:a16="http://schemas.microsoft.com/office/drawing/2014/main" xmlns="" id="{00000000-0008-0000-0700-000052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3" name="Text Box 67">
          <a:extLst>
            <a:ext uri="{FF2B5EF4-FFF2-40B4-BE49-F238E27FC236}">
              <a16:creationId xmlns:a16="http://schemas.microsoft.com/office/drawing/2014/main" xmlns="" id="{00000000-0008-0000-0700-000053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4" name="Text Box 68">
          <a:extLst>
            <a:ext uri="{FF2B5EF4-FFF2-40B4-BE49-F238E27FC236}">
              <a16:creationId xmlns:a16="http://schemas.microsoft.com/office/drawing/2014/main" xmlns="" id="{00000000-0008-0000-0700-000054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5" name="Text Box 69">
          <a:extLst>
            <a:ext uri="{FF2B5EF4-FFF2-40B4-BE49-F238E27FC236}">
              <a16:creationId xmlns:a16="http://schemas.microsoft.com/office/drawing/2014/main" xmlns="" id="{00000000-0008-0000-0700-000055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6" name="Text Box 70">
          <a:extLst>
            <a:ext uri="{FF2B5EF4-FFF2-40B4-BE49-F238E27FC236}">
              <a16:creationId xmlns:a16="http://schemas.microsoft.com/office/drawing/2014/main" xmlns="" id="{00000000-0008-0000-0700-000056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7" name="Text Box 71">
          <a:extLst>
            <a:ext uri="{FF2B5EF4-FFF2-40B4-BE49-F238E27FC236}">
              <a16:creationId xmlns:a16="http://schemas.microsoft.com/office/drawing/2014/main" xmlns="" id="{00000000-0008-0000-0700-000057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8" name="Text Box 72">
          <a:extLst>
            <a:ext uri="{FF2B5EF4-FFF2-40B4-BE49-F238E27FC236}">
              <a16:creationId xmlns:a16="http://schemas.microsoft.com/office/drawing/2014/main" xmlns="" id="{00000000-0008-0000-0700-000058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49" name="Text Box 73">
          <a:extLst>
            <a:ext uri="{FF2B5EF4-FFF2-40B4-BE49-F238E27FC236}">
              <a16:creationId xmlns:a16="http://schemas.microsoft.com/office/drawing/2014/main" xmlns="" id="{00000000-0008-0000-0700-000059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0" name="Text Box 74">
          <a:extLst>
            <a:ext uri="{FF2B5EF4-FFF2-40B4-BE49-F238E27FC236}">
              <a16:creationId xmlns:a16="http://schemas.microsoft.com/office/drawing/2014/main" xmlns="" id="{00000000-0008-0000-0700-00005A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1" name="Text Box 75">
          <a:extLst>
            <a:ext uri="{FF2B5EF4-FFF2-40B4-BE49-F238E27FC236}">
              <a16:creationId xmlns:a16="http://schemas.microsoft.com/office/drawing/2014/main" xmlns="" id="{00000000-0008-0000-0700-00005B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2" name="Text Box 76">
          <a:extLst>
            <a:ext uri="{FF2B5EF4-FFF2-40B4-BE49-F238E27FC236}">
              <a16:creationId xmlns:a16="http://schemas.microsoft.com/office/drawing/2014/main" xmlns="" id="{00000000-0008-0000-0700-00005C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3" name="Text Box 77">
          <a:extLst>
            <a:ext uri="{FF2B5EF4-FFF2-40B4-BE49-F238E27FC236}">
              <a16:creationId xmlns:a16="http://schemas.microsoft.com/office/drawing/2014/main" xmlns="" id="{00000000-0008-0000-0700-00005D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4" name="Text Box 78">
          <a:extLst>
            <a:ext uri="{FF2B5EF4-FFF2-40B4-BE49-F238E27FC236}">
              <a16:creationId xmlns:a16="http://schemas.microsoft.com/office/drawing/2014/main" xmlns="" id="{00000000-0008-0000-0700-00005E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5" name="Text Box 79">
          <a:extLst>
            <a:ext uri="{FF2B5EF4-FFF2-40B4-BE49-F238E27FC236}">
              <a16:creationId xmlns:a16="http://schemas.microsoft.com/office/drawing/2014/main" xmlns="" id="{00000000-0008-0000-0700-00005F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6" name="Text Box 80">
          <a:extLst>
            <a:ext uri="{FF2B5EF4-FFF2-40B4-BE49-F238E27FC236}">
              <a16:creationId xmlns:a16="http://schemas.microsoft.com/office/drawing/2014/main" xmlns="" id="{00000000-0008-0000-0700-000060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7" name="Text Box 81">
          <a:extLst>
            <a:ext uri="{FF2B5EF4-FFF2-40B4-BE49-F238E27FC236}">
              <a16:creationId xmlns:a16="http://schemas.microsoft.com/office/drawing/2014/main" xmlns="" id="{00000000-0008-0000-0700-000061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8" name="Text Box 82">
          <a:extLst>
            <a:ext uri="{FF2B5EF4-FFF2-40B4-BE49-F238E27FC236}">
              <a16:creationId xmlns:a16="http://schemas.microsoft.com/office/drawing/2014/main" xmlns="" id="{00000000-0008-0000-0700-000062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59" name="Text Box 83">
          <a:extLst>
            <a:ext uri="{FF2B5EF4-FFF2-40B4-BE49-F238E27FC236}">
              <a16:creationId xmlns:a16="http://schemas.microsoft.com/office/drawing/2014/main" xmlns="" id="{00000000-0008-0000-0700-000063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0" name="Text Box 84">
          <a:extLst>
            <a:ext uri="{FF2B5EF4-FFF2-40B4-BE49-F238E27FC236}">
              <a16:creationId xmlns:a16="http://schemas.microsoft.com/office/drawing/2014/main" xmlns="" id="{00000000-0008-0000-0700-000064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1" name="Text Box 85">
          <a:extLst>
            <a:ext uri="{FF2B5EF4-FFF2-40B4-BE49-F238E27FC236}">
              <a16:creationId xmlns:a16="http://schemas.microsoft.com/office/drawing/2014/main" xmlns="" id="{00000000-0008-0000-0700-000065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2" name="Text Box 86">
          <a:extLst>
            <a:ext uri="{FF2B5EF4-FFF2-40B4-BE49-F238E27FC236}">
              <a16:creationId xmlns:a16="http://schemas.microsoft.com/office/drawing/2014/main" xmlns="" id="{00000000-0008-0000-0700-000066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3" name="Text Box 87">
          <a:extLst>
            <a:ext uri="{FF2B5EF4-FFF2-40B4-BE49-F238E27FC236}">
              <a16:creationId xmlns:a16="http://schemas.microsoft.com/office/drawing/2014/main" xmlns="" id="{00000000-0008-0000-0700-000067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4" name="Text Box 88">
          <a:extLst>
            <a:ext uri="{FF2B5EF4-FFF2-40B4-BE49-F238E27FC236}">
              <a16:creationId xmlns:a16="http://schemas.microsoft.com/office/drawing/2014/main" xmlns="" id="{00000000-0008-0000-0700-000068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5" name="Text Box 89">
          <a:extLst>
            <a:ext uri="{FF2B5EF4-FFF2-40B4-BE49-F238E27FC236}">
              <a16:creationId xmlns:a16="http://schemas.microsoft.com/office/drawing/2014/main" xmlns="" id="{00000000-0008-0000-0700-000069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6" name="Text Box 90">
          <a:extLst>
            <a:ext uri="{FF2B5EF4-FFF2-40B4-BE49-F238E27FC236}">
              <a16:creationId xmlns:a16="http://schemas.microsoft.com/office/drawing/2014/main" xmlns="" id="{00000000-0008-0000-0700-00006A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7" name="Text Box 91">
          <a:extLst>
            <a:ext uri="{FF2B5EF4-FFF2-40B4-BE49-F238E27FC236}">
              <a16:creationId xmlns:a16="http://schemas.microsoft.com/office/drawing/2014/main" xmlns="" id="{00000000-0008-0000-0700-00006B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73</xdr:row>
      <xdr:rowOff>0</xdr:rowOff>
    </xdr:from>
    <xdr:to>
      <xdr:col>8</xdr:col>
      <xdr:colOff>2165350</xdr:colOff>
      <xdr:row>74</xdr:row>
      <xdr:rowOff>28575</xdr:rowOff>
    </xdr:to>
    <xdr:sp macro="" textlink="">
      <xdr:nvSpPr>
        <xdr:cNvPr id="2668" name="Text Box 92">
          <a:extLst>
            <a:ext uri="{FF2B5EF4-FFF2-40B4-BE49-F238E27FC236}">
              <a16:creationId xmlns:a16="http://schemas.microsoft.com/office/drawing/2014/main" xmlns="" id="{00000000-0008-0000-0700-00006C0A0000}"/>
            </a:ext>
          </a:extLst>
        </xdr:cNvPr>
        <xdr:cNvSpPr txBox="1">
          <a:spLocks noChangeArrowheads="1"/>
        </xdr:cNvSpPr>
      </xdr:nvSpPr>
      <xdr:spPr bwMode="auto">
        <a:xfrm>
          <a:off x="8410575" y="27584400"/>
          <a:ext cx="12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69" name="Text Box 26">
          <a:extLst>
            <a:ext uri="{FF2B5EF4-FFF2-40B4-BE49-F238E27FC236}">
              <a16:creationId xmlns:a16="http://schemas.microsoft.com/office/drawing/2014/main" xmlns="" id="{00000000-0008-0000-0700-00006D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0" name="Text Box 27">
          <a:extLst>
            <a:ext uri="{FF2B5EF4-FFF2-40B4-BE49-F238E27FC236}">
              <a16:creationId xmlns:a16="http://schemas.microsoft.com/office/drawing/2014/main" xmlns="" id="{00000000-0008-0000-0700-00006E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1" name="Text Box 28">
          <a:extLst>
            <a:ext uri="{FF2B5EF4-FFF2-40B4-BE49-F238E27FC236}">
              <a16:creationId xmlns:a16="http://schemas.microsoft.com/office/drawing/2014/main" xmlns="" id="{00000000-0008-0000-0700-00006F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2" name="Text Box 29">
          <a:extLst>
            <a:ext uri="{FF2B5EF4-FFF2-40B4-BE49-F238E27FC236}">
              <a16:creationId xmlns:a16="http://schemas.microsoft.com/office/drawing/2014/main" xmlns="" id="{00000000-0008-0000-0700-000070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3" name="Text Box 30">
          <a:extLst>
            <a:ext uri="{FF2B5EF4-FFF2-40B4-BE49-F238E27FC236}">
              <a16:creationId xmlns:a16="http://schemas.microsoft.com/office/drawing/2014/main" xmlns="" id="{00000000-0008-0000-0700-000071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4" name="Text Box 31">
          <a:extLst>
            <a:ext uri="{FF2B5EF4-FFF2-40B4-BE49-F238E27FC236}">
              <a16:creationId xmlns:a16="http://schemas.microsoft.com/office/drawing/2014/main" xmlns="" id="{00000000-0008-0000-0700-000072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xmlns="" id="{00000000-0008-0000-0700-000073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6" name="Text Box 33">
          <a:extLst>
            <a:ext uri="{FF2B5EF4-FFF2-40B4-BE49-F238E27FC236}">
              <a16:creationId xmlns:a16="http://schemas.microsoft.com/office/drawing/2014/main" xmlns="" id="{00000000-0008-0000-0700-000074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7" name="Text Box 34">
          <a:extLst>
            <a:ext uri="{FF2B5EF4-FFF2-40B4-BE49-F238E27FC236}">
              <a16:creationId xmlns:a16="http://schemas.microsoft.com/office/drawing/2014/main" xmlns="" id="{00000000-0008-0000-0700-000075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8" name="Text Box 35">
          <a:extLst>
            <a:ext uri="{FF2B5EF4-FFF2-40B4-BE49-F238E27FC236}">
              <a16:creationId xmlns:a16="http://schemas.microsoft.com/office/drawing/2014/main" xmlns="" id="{00000000-0008-0000-0700-000076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79" name="Text Box 36">
          <a:extLst>
            <a:ext uri="{FF2B5EF4-FFF2-40B4-BE49-F238E27FC236}">
              <a16:creationId xmlns:a16="http://schemas.microsoft.com/office/drawing/2014/main" xmlns="" id="{00000000-0008-0000-0700-000077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0" name="Text Box 37">
          <a:extLst>
            <a:ext uri="{FF2B5EF4-FFF2-40B4-BE49-F238E27FC236}">
              <a16:creationId xmlns:a16="http://schemas.microsoft.com/office/drawing/2014/main" xmlns="" id="{00000000-0008-0000-0700-000078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1" name="Text Box 38">
          <a:extLst>
            <a:ext uri="{FF2B5EF4-FFF2-40B4-BE49-F238E27FC236}">
              <a16:creationId xmlns:a16="http://schemas.microsoft.com/office/drawing/2014/main" xmlns="" id="{00000000-0008-0000-0700-000079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2" name="Text Box 39">
          <a:extLst>
            <a:ext uri="{FF2B5EF4-FFF2-40B4-BE49-F238E27FC236}">
              <a16:creationId xmlns:a16="http://schemas.microsoft.com/office/drawing/2014/main" xmlns="" id="{00000000-0008-0000-0700-00007A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3" name="Text Box 40">
          <a:extLst>
            <a:ext uri="{FF2B5EF4-FFF2-40B4-BE49-F238E27FC236}">
              <a16:creationId xmlns:a16="http://schemas.microsoft.com/office/drawing/2014/main" xmlns="" id="{00000000-0008-0000-0700-00007B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4" name="Text Box 41">
          <a:extLst>
            <a:ext uri="{FF2B5EF4-FFF2-40B4-BE49-F238E27FC236}">
              <a16:creationId xmlns:a16="http://schemas.microsoft.com/office/drawing/2014/main" xmlns="" id="{00000000-0008-0000-0700-00007C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5" name="Text Box 42">
          <a:extLst>
            <a:ext uri="{FF2B5EF4-FFF2-40B4-BE49-F238E27FC236}">
              <a16:creationId xmlns:a16="http://schemas.microsoft.com/office/drawing/2014/main" xmlns="" id="{00000000-0008-0000-0700-00007D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6" name="Text Box 43">
          <a:extLst>
            <a:ext uri="{FF2B5EF4-FFF2-40B4-BE49-F238E27FC236}">
              <a16:creationId xmlns:a16="http://schemas.microsoft.com/office/drawing/2014/main" xmlns="" id="{00000000-0008-0000-0700-00007E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7" name="Text Box 44">
          <a:extLst>
            <a:ext uri="{FF2B5EF4-FFF2-40B4-BE49-F238E27FC236}">
              <a16:creationId xmlns:a16="http://schemas.microsoft.com/office/drawing/2014/main" xmlns="" id="{00000000-0008-0000-0700-00007F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8" name="Text Box 45">
          <a:extLst>
            <a:ext uri="{FF2B5EF4-FFF2-40B4-BE49-F238E27FC236}">
              <a16:creationId xmlns:a16="http://schemas.microsoft.com/office/drawing/2014/main" xmlns="" id="{00000000-0008-0000-0700-000080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89" name="Text Box 46">
          <a:extLst>
            <a:ext uri="{FF2B5EF4-FFF2-40B4-BE49-F238E27FC236}">
              <a16:creationId xmlns:a16="http://schemas.microsoft.com/office/drawing/2014/main" xmlns="" id="{00000000-0008-0000-0700-000081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0" name="Text Box 47">
          <a:extLst>
            <a:ext uri="{FF2B5EF4-FFF2-40B4-BE49-F238E27FC236}">
              <a16:creationId xmlns:a16="http://schemas.microsoft.com/office/drawing/2014/main" xmlns="" id="{00000000-0008-0000-0700-000082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1" name="Text Box 49">
          <a:extLst>
            <a:ext uri="{FF2B5EF4-FFF2-40B4-BE49-F238E27FC236}">
              <a16:creationId xmlns:a16="http://schemas.microsoft.com/office/drawing/2014/main" xmlns="" id="{00000000-0008-0000-0700-000083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2" name="Text Box 50">
          <a:extLst>
            <a:ext uri="{FF2B5EF4-FFF2-40B4-BE49-F238E27FC236}">
              <a16:creationId xmlns:a16="http://schemas.microsoft.com/office/drawing/2014/main" xmlns="" id="{00000000-0008-0000-0700-000084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3" name="Text Box 51">
          <a:extLst>
            <a:ext uri="{FF2B5EF4-FFF2-40B4-BE49-F238E27FC236}">
              <a16:creationId xmlns:a16="http://schemas.microsoft.com/office/drawing/2014/main" xmlns="" id="{00000000-0008-0000-0700-000085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4" name="Text Box 52">
          <a:extLst>
            <a:ext uri="{FF2B5EF4-FFF2-40B4-BE49-F238E27FC236}">
              <a16:creationId xmlns:a16="http://schemas.microsoft.com/office/drawing/2014/main" xmlns="" id="{00000000-0008-0000-0700-000086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5" name="Text Box 53">
          <a:extLst>
            <a:ext uri="{FF2B5EF4-FFF2-40B4-BE49-F238E27FC236}">
              <a16:creationId xmlns:a16="http://schemas.microsoft.com/office/drawing/2014/main" xmlns="" id="{00000000-0008-0000-0700-000087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6" name="Text Box 54">
          <a:extLst>
            <a:ext uri="{FF2B5EF4-FFF2-40B4-BE49-F238E27FC236}">
              <a16:creationId xmlns:a16="http://schemas.microsoft.com/office/drawing/2014/main" xmlns="" id="{00000000-0008-0000-0700-000088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7" name="Text Box 55">
          <a:extLst>
            <a:ext uri="{FF2B5EF4-FFF2-40B4-BE49-F238E27FC236}">
              <a16:creationId xmlns:a16="http://schemas.microsoft.com/office/drawing/2014/main" xmlns="" id="{00000000-0008-0000-0700-000089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8" name="Text Box 56">
          <a:extLst>
            <a:ext uri="{FF2B5EF4-FFF2-40B4-BE49-F238E27FC236}">
              <a16:creationId xmlns:a16="http://schemas.microsoft.com/office/drawing/2014/main" xmlns="" id="{00000000-0008-0000-0700-00008A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699" name="Text Box 57">
          <a:extLst>
            <a:ext uri="{FF2B5EF4-FFF2-40B4-BE49-F238E27FC236}">
              <a16:creationId xmlns:a16="http://schemas.microsoft.com/office/drawing/2014/main" xmlns="" id="{00000000-0008-0000-0700-00008B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0" name="Text Box 58">
          <a:extLst>
            <a:ext uri="{FF2B5EF4-FFF2-40B4-BE49-F238E27FC236}">
              <a16:creationId xmlns:a16="http://schemas.microsoft.com/office/drawing/2014/main" xmlns="" id="{00000000-0008-0000-0700-00008C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1" name="Text Box 59">
          <a:extLst>
            <a:ext uri="{FF2B5EF4-FFF2-40B4-BE49-F238E27FC236}">
              <a16:creationId xmlns:a16="http://schemas.microsoft.com/office/drawing/2014/main" xmlns="" id="{00000000-0008-0000-0700-00008D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2" name="Text Box 60">
          <a:extLst>
            <a:ext uri="{FF2B5EF4-FFF2-40B4-BE49-F238E27FC236}">
              <a16:creationId xmlns:a16="http://schemas.microsoft.com/office/drawing/2014/main" xmlns="" id="{00000000-0008-0000-0700-00008E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3" name="Text Box 61">
          <a:extLst>
            <a:ext uri="{FF2B5EF4-FFF2-40B4-BE49-F238E27FC236}">
              <a16:creationId xmlns:a16="http://schemas.microsoft.com/office/drawing/2014/main" xmlns="" id="{00000000-0008-0000-0700-00008F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4" name="Text Box 62">
          <a:extLst>
            <a:ext uri="{FF2B5EF4-FFF2-40B4-BE49-F238E27FC236}">
              <a16:creationId xmlns:a16="http://schemas.microsoft.com/office/drawing/2014/main" xmlns="" id="{00000000-0008-0000-0700-000090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5" name="Text Box 63">
          <a:extLst>
            <a:ext uri="{FF2B5EF4-FFF2-40B4-BE49-F238E27FC236}">
              <a16:creationId xmlns:a16="http://schemas.microsoft.com/office/drawing/2014/main" xmlns="" id="{00000000-0008-0000-0700-000091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6" name="Text Box 64">
          <a:extLst>
            <a:ext uri="{FF2B5EF4-FFF2-40B4-BE49-F238E27FC236}">
              <a16:creationId xmlns:a16="http://schemas.microsoft.com/office/drawing/2014/main" xmlns="" id="{00000000-0008-0000-0700-000092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7" name="Text Box 65">
          <a:extLst>
            <a:ext uri="{FF2B5EF4-FFF2-40B4-BE49-F238E27FC236}">
              <a16:creationId xmlns:a16="http://schemas.microsoft.com/office/drawing/2014/main" xmlns="" id="{00000000-0008-0000-0700-000093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8" name="Text Box 66">
          <a:extLst>
            <a:ext uri="{FF2B5EF4-FFF2-40B4-BE49-F238E27FC236}">
              <a16:creationId xmlns:a16="http://schemas.microsoft.com/office/drawing/2014/main" xmlns="" id="{00000000-0008-0000-0700-000094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09" name="Text Box 67">
          <a:extLst>
            <a:ext uri="{FF2B5EF4-FFF2-40B4-BE49-F238E27FC236}">
              <a16:creationId xmlns:a16="http://schemas.microsoft.com/office/drawing/2014/main" xmlns="" id="{00000000-0008-0000-0700-000095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0" name="Text Box 68">
          <a:extLst>
            <a:ext uri="{FF2B5EF4-FFF2-40B4-BE49-F238E27FC236}">
              <a16:creationId xmlns:a16="http://schemas.microsoft.com/office/drawing/2014/main" xmlns="" id="{00000000-0008-0000-0700-000096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1" name="Text Box 69">
          <a:extLst>
            <a:ext uri="{FF2B5EF4-FFF2-40B4-BE49-F238E27FC236}">
              <a16:creationId xmlns:a16="http://schemas.microsoft.com/office/drawing/2014/main" xmlns="" id="{00000000-0008-0000-0700-000097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2" name="Text Box 70">
          <a:extLst>
            <a:ext uri="{FF2B5EF4-FFF2-40B4-BE49-F238E27FC236}">
              <a16:creationId xmlns:a16="http://schemas.microsoft.com/office/drawing/2014/main" xmlns="" id="{00000000-0008-0000-0700-000098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3" name="Text Box 71">
          <a:extLst>
            <a:ext uri="{FF2B5EF4-FFF2-40B4-BE49-F238E27FC236}">
              <a16:creationId xmlns:a16="http://schemas.microsoft.com/office/drawing/2014/main" xmlns="" id="{00000000-0008-0000-0700-000099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4" name="Text Box 72">
          <a:extLst>
            <a:ext uri="{FF2B5EF4-FFF2-40B4-BE49-F238E27FC236}">
              <a16:creationId xmlns:a16="http://schemas.microsoft.com/office/drawing/2014/main" xmlns="" id="{00000000-0008-0000-0700-00009A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5" name="Text Box 73">
          <a:extLst>
            <a:ext uri="{FF2B5EF4-FFF2-40B4-BE49-F238E27FC236}">
              <a16:creationId xmlns:a16="http://schemas.microsoft.com/office/drawing/2014/main" xmlns="" id="{00000000-0008-0000-0700-00009B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6" name="Text Box 74">
          <a:extLst>
            <a:ext uri="{FF2B5EF4-FFF2-40B4-BE49-F238E27FC236}">
              <a16:creationId xmlns:a16="http://schemas.microsoft.com/office/drawing/2014/main" xmlns="" id="{00000000-0008-0000-0700-00009C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7" name="Text Box 75">
          <a:extLst>
            <a:ext uri="{FF2B5EF4-FFF2-40B4-BE49-F238E27FC236}">
              <a16:creationId xmlns:a16="http://schemas.microsoft.com/office/drawing/2014/main" xmlns="" id="{00000000-0008-0000-0700-00009D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8" name="Text Box 76">
          <a:extLst>
            <a:ext uri="{FF2B5EF4-FFF2-40B4-BE49-F238E27FC236}">
              <a16:creationId xmlns:a16="http://schemas.microsoft.com/office/drawing/2014/main" xmlns="" id="{00000000-0008-0000-0700-00009E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19" name="Text Box 77">
          <a:extLst>
            <a:ext uri="{FF2B5EF4-FFF2-40B4-BE49-F238E27FC236}">
              <a16:creationId xmlns:a16="http://schemas.microsoft.com/office/drawing/2014/main" xmlns="" id="{00000000-0008-0000-0700-00009F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0" name="Text Box 78">
          <a:extLst>
            <a:ext uri="{FF2B5EF4-FFF2-40B4-BE49-F238E27FC236}">
              <a16:creationId xmlns:a16="http://schemas.microsoft.com/office/drawing/2014/main" xmlns="" id="{00000000-0008-0000-0700-0000A0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1" name="Text Box 79">
          <a:extLst>
            <a:ext uri="{FF2B5EF4-FFF2-40B4-BE49-F238E27FC236}">
              <a16:creationId xmlns:a16="http://schemas.microsoft.com/office/drawing/2014/main" xmlns="" id="{00000000-0008-0000-0700-0000A1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2" name="Text Box 80">
          <a:extLst>
            <a:ext uri="{FF2B5EF4-FFF2-40B4-BE49-F238E27FC236}">
              <a16:creationId xmlns:a16="http://schemas.microsoft.com/office/drawing/2014/main" xmlns="" id="{00000000-0008-0000-0700-0000A2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3" name="Text Box 81">
          <a:extLst>
            <a:ext uri="{FF2B5EF4-FFF2-40B4-BE49-F238E27FC236}">
              <a16:creationId xmlns:a16="http://schemas.microsoft.com/office/drawing/2014/main" xmlns="" id="{00000000-0008-0000-0700-0000A3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4" name="Text Box 82">
          <a:extLst>
            <a:ext uri="{FF2B5EF4-FFF2-40B4-BE49-F238E27FC236}">
              <a16:creationId xmlns:a16="http://schemas.microsoft.com/office/drawing/2014/main" xmlns="" id="{00000000-0008-0000-0700-0000A4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5" name="Text Box 83">
          <a:extLst>
            <a:ext uri="{FF2B5EF4-FFF2-40B4-BE49-F238E27FC236}">
              <a16:creationId xmlns:a16="http://schemas.microsoft.com/office/drawing/2014/main" xmlns="" id="{00000000-0008-0000-0700-0000A5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6" name="Text Box 84">
          <a:extLst>
            <a:ext uri="{FF2B5EF4-FFF2-40B4-BE49-F238E27FC236}">
              <a16:creationId xmlns:a16="http://schemas.microsoft.com/office/drawing/2014/main" xmlns="" id="{00000000-0008-0000-0700-0000A6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7" name="Text Box 85">
          <a:extLst>
            <a:ext uri="{FF2B5EF4-FFF2-40B4-BE49-F238E27FC236}">
              <a16:creationId xmlns:a16="http://schemas.microsoft.com/office/drawing/2014/main" xmlns="" id="{00000000-0008-0000-0700-0000A7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8" name="Text Box 86">
          <a:extLst>
            <a:ext uri="{FF2B5EF4-FFF2-40B4-BE49-F238E27FC236}">
              <a16:creationId xmlns:a16="http://schemas.microsoft.com/office/drawing/2014/main" xmlns="" id="{00000000-0008-0000-0700-0000A8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29" name="Text Box 87">
          <a:extLst>
            <a:ext uri="{FF2B5EF4-FFF2-40B4-BE49-F238E27FC236}">
              <a16:creationId xmlns:a16="http://schemas.microsoft.com/office/drawing/2014/main" xmlns="" id="{00000000-0008-0000-0700-0000A9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30" name="Text Box 88">
          <a:extLst>
            <a:ext uri="{FF2B5EF4-FFF2-40B4-BE49-F238E27FC236}">
              <a16:creationId xmlns:a16="http://schemas.microsoft.com/office/drawing/2014/main" xmlns="" id="{00000000-0008-0000-0700-0000AA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31" name="Text Box 89">
          <a:extLst>
            <a:ext uri="{FF2B5EF4-FFF2-40B4-BE49-F238E27FC236}">
              <a16:creationId xmlns:a16="http://schemas.microsoft.com/office/drawing/2014/main" xmlns="" id="{00000000-0008-0000-0700-0000AB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32" name="Text Box 90">
          <a:extLst>
            <a:ext uri="{FF2B5EF4-FFF2-40B4-BE49-F238E27FC236}">
              <a16:creationId xmlns:a16="http://schemas.microsoft.com/office/drawing/2014/main" xmlns="" id="{00000000-0008-0000-0700-0000AC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33" name="Text Box 91">
          <a:extLst>
            <a:ext uri="{FF2B5EF4-FFF2-40B4-BE49-F238E27FC236}">
              <a16:creationId xmlns:a16="http://schemas.microsoft.com/office/drawing/2014/main" xmlns="" id="{00000000-0008-0000-0700-0000AD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74</xdr:row>
      <xdr:rowOff>0</xdr:rowOff>
    </xdr:from>
    <xdr:ext cx="76200" cy="200025"/>
    <xdr:sp macro="" textlink="">
      <xdr:nvSpPr>
        <xdr:cNvPr id="2734" name="Text Box 92">
          <a:extLst>
            <a:ext uri="{FF2B5EF4-FFF2-40B4-BE49-F238E27FC236}">
              <a16:creationId xmlns:a16="http://schemas.microsoft.com/office/drawing/2014/main" xmlns="" id="{00000000-0008-0000-0700-0000AE0A0000}"/>
            </a:ext>
          </a:extLst>
        </xdr:cNvPr>
        <xdr:cNvSpPr txBox="1">
          <a:spLocks noChangeArrowheads="1"/>
        </xdr:cNvSpPr>
      </xdr:nvSpPr>
      <xdr:spPr bwMode="auto">
        <a:xfrm>
          <a:off x="8410575" y="2775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35" name="Text Box 95">
          <a:extLst>
            <a:ext uri="{FF2B5EF4-FFF2-40B4-BE49-F238E27FC236}">
              <a16:creationId xmlns:a16="http://schemas.microsoft.com/office/drawing/2014/main" xmlns="" id="{00000000-0008-0000-0700-0000AF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36" name="Text Box 96">
          <a:extLst>
            <a:ext uri="{FF2B5EF4-FFF2-40B4-BE49-F238E27FC236}">
              <a16:creationId xmlns:a16="http://schemas.microsoft.com/office/drawing/2014/main" xmlns="" id="{00000000-0008-0000-0700-0000B0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37" name="Text Box 97">
          <a:extLst>
            <a:ext uri="{FF2B5EF4-FFF2-40B4-BE49-F238E27FC236}">
              <a16:creationId xmlns:a16="http://schemas.microsoft.com/office/drawing/2014/main" xmlns="" id="{00000000-0008-0000-0700-0000B1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38" name="Text Box 98">
          <a:extLst>
            <a:ext uri="{FF2B5EF4-FFF2-40B4-BE49-F238E27FC236}">
              <a16:creationId xmlns:a16="http://schemas.microsoft.com/office/drawing/2014/main" xmlns="" id="{00000000-0008-0000-0700-0000B2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39" name="Text Box 99">
          <a:extLst>
            <a:ext uri="{FF2B5EF4-FFF2-40B4-BE49-F238E27FC236}">
              <a16:creationId xmlns:a16="http://schemas.microsoft.com/office/drawing/2014/main" xmlns="" id="{00000000-0008-0000-0700-0000B3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0" name="Text Box 100">
          <a:extLst>
            <a:ext uri="{FF2B5EF4-FFF2-40B4-BE49-F238E27FC236}">
              <a16:creationId xmlns:a16="http://schemas.microsoft.com/office/drawing/2014/main" xmlns="" id="{00000000-0008-0000-0700-0000B4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1" name="Text Box 101">
          <a:extLst>
            <a:ext uri="{FF2B5EF4-FFF2-40B4-BE49-F238E27FC236}">
              <a16:creationId xmlns:a16="http://schemas.microsoft.com/office/drawing/2014/main" xmlns="" id="{00000000-0008-0000-0700-0000B5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2" name="Text Box 102">
          <a:extLst>
            <a:ext uri="{FF2B5EF4-FFF2-40B4-BE49-F238E27FC236}">
              <a16:creationId xmlns:a16="http://schemas.microsoft.com/office/drawing/2014/main" xmlns="" id="{00000000-0008-0000-0700-0000B6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3" name="Text Box 103">
          <a:extLst>
            <a:ext uri="{FF2B5EF4-FFF2-40B4-BE49-F238E27FC236}">
              <a16:creationId xmlns:a16="http://schemas.microsoft.com/office/drawing/2014/main" xmlns="" id="{00000000-0008-0000-0700-0000B7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4" name="Text Box 104">
          <a:extLst>
            <a:ext uri="{FF2B5EF4-FFF2-40B4-BE49-F238E27FC236}">
              <a16:creationId xmlns:a16="http://schemas.microsoft.com/office/drawing/2014/main" xmlns="" id="{00000000-0008-0000-0700-0000B8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5" name="Text Box 105">
          <a:extLst>
            <a:ext uri="{FF2B5EF4-FFF2-40B4-BE49-F238E27FC236}">
              <a16:creationId xmlns:a16="http://schemas.microsoft.com/office/drawing/2014/main" xmlns="" id="{00000000-0008-0000-0700-0000B9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6" name="Text Box 106">
          <a:extLst>
            <a:ext uri="{FF2B5EF4-FFF2-40B4-BE49-F238E27FC236}">
              <a16:creationId xmlns:a16="http://schemas.microsoft.com/office/drawing/2014/main" xmlns="" id="{00000000-0008-0000-0700-0000BA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7" name="Text Box 107">
          <a:extLst>
            <a:ext uri="{FF2B5EF4-FFF2-40B4-BE49-F238E27FC236}">
              <a16:creationId xmlns:a16="http://schemas.microsoft.com/office/drawing/2014/main" xmlns="" id="{00000000-0008-0000-0700-0000BB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8" name="Text Box 108">
          <a:extLst>
            <a:ext uri="{FF2B5EF4-FFF2-40B4-BE49-F238E27FC236}">
              <a16:creationId xmlns:a16="http://schemas.microsoft.com/office/drawing/2014/main" xmlns="" id="{00000000-0008-0000-0700-0000BC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49" name="Text Box 109">
          <a:extLst>
            <a:ext uri="{FF2B5EF4-FFF2-40B4-BE49-F238E27FC236}">
              <a16:creationId xmlns:a16="http://schemas.microsoft.com/office/drawing/2014/main" xmlns="" id="{00000000-0008-0000-0700-0000BD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0" name="Text Box 110">
          <a:extLst>
            <a:ext uri="{FF2B5EF4-FFF2-40B4-BE49-F238E27FC236}">
              <a16:creationId xmlns:a16="http://schemas.microsoft.com/office/drawing/2014/main" xmlns="" id="{00000000-0008-0000-0700-0000BE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1" name="Text Box 111">
          <a:extLst>
            <a:ext uri="{FF2B5EF4-FFF2-40B4-BE49-F238E27FC236}">
              <a16:creationId xmlns:a16="http://schemas.microsoft.com/office/drawing/2014/main" xmlns="" id="{00000000-0008-0000-0700-0000BF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2" name="Text Box 112">
          <a:extLst>
            <a:ext uri="{FF2B5EF4-FFF2-40B4-BE49-F238E27FC236}">
              <a16:creationId xmlns:a16="http://schemas.microsoft.com/office/drawing/2014/main" xmlns="" id="{00000000-0008-0000-0700-0000C0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3" name="Text Box 113">
          <a:extLst>
            <a:ext uri="{FF2B5EF4-FFF2-40B4-BE49-F238E27FC236}">
              <a16:creationId xmlns:a16="http://schemas.microsoft.com/office/drawing/2014/main" xmlns="" id="{00000000-0008-0000-0700-0000C1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4" name="Text Box 114">
          <a:extLst>
            <a:ext uri="{FF2B5EF4-FFF2-40B4-BE49-F238E27FC236}">
              <a16:creationId xmlns:a16="http://schemas.microsoft.com/office/drawing/2014/main" xmlns="" id="{00000000-0008-0000-0700-0000C2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5" name="Text Box 115">
          <a:extLst>
            <a:ext uri="{FF2B5EF4-FFF2-40B4-BE49-F238E27FC236}">
              <a16:creationId xmlns:a16="http://schemas.microsoft.com/office/drawing/2014/main" xmlns="" id="{00000000-0008-0000-0700-0000C3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6" name="Text Box 116">
          <a:extLst>
            <a:ext uri="{FF2B5EF4-FFF2-40B4-BE49-F238E27FC236}">
              <a16:creationId xmlns:a16="http://schemas.microsoft.com/office/drawing/2014/main" xmlns="" id="{00000000-0008-0000-0700-0000C4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7" name="Text Box 117">
          <a:extLst>
            <a:ext uri="{FF2B5EF4-FFF2-40B4-BE49-F238E27FC236}">
              <a16:creationId xmlns:a16="http://schemas.microsoft.com/office/drawing/2014/main" xmlns="" id="{00000000-0008-0000-0700-0000C5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8" name="Text Box 123">
          <a:extLst>
            <a:ext uri="{FF2B5EF4-FFF2-40B4-BE49-F238E27FC236}">
              <a16:creationId xmlns:a16="http://schemas.microsoft.com/office/drawing/2014/main" xmlns="" id="{00000000-0008-0000-0700-0000C6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59" name="Text Box 124">
          <a:extLst>
            <a:ext uri="{FF2B5EF4-FFF2-40B4-BE49-F238E27FC236}">
              <a16:creationId xmlns:a16="http://schemas.microsoft.com/office/drawing/2014/main" xmlns="" id="{00000000-0008-0000-0700-0000C7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60" name="Text Box 125">
          <a:extLst>
            <a:ext uri="{FF2B5EF4-FFF2-40B4-BE49-F238E27FC236}">
              <a16:creationId xmlns:a16="http://schemas.microsoft.com/office/drawing/2014/main" xmlns="" id="{00000000-0008-0000-0700-0000C8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61" name="Text Box 126">
          <a:extLst>
            <a:ext uri="{FF2B5EF4-FFF2-40B4-BE49-F238E27FC236}">
              <a16:creationId xmlns:a16="http://schemas.microsoft.com/office/drawing/2014/main" xmlns="" id="{00000000-0008-0000-0700-0000C9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62" name="Text Box 127">
          <a:extLst>
            <a:ext uri="{FF2B5EF4-FFF2-40B4-BE49-F238E27FC236}">
              <a16:creationId xmlns:a16="http://schemas.microsoft.com/office/drawing/2014/main" xmlns="" id="{00000000-0008-0000-0700-0000CA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63" name="Text Box 128">
          <a:extLst>
            <a:ext uri="{FF2B5EF4-FFF2-40B4-BE49-F238E27FC236}">
              <a16:creationId xmlns:a16="http://schemas.microsoft.com/office/drawing/2014/main" xmlns="" id="{00000000-0008-0000-0700-0000CB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64" name="Text Box 129">
          <a:extLst>
            <a:ext uri="{FF2B5EF4-FFF2-40B4-BE49-F238E27FC236}">
              <a16:creationId xmlns:a16="http://schemas.microsoft.com/office/drawing/2014/main" xmlns="" id="{00000000-0008-0000-0700-0000CC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78</xdr:row>
      <xdr:rowOff>19050</xdr:rowOff>
    </xdr:to>
    <xdr:sp macro="" textlink="">
      <xdr:nvSpPr>
        <xdr:cNvPr id="2765" name="Text Box 130">
          <a:extLst>
            <a:ext uri="{FF2B5EF4-FFF2-40B4-BE49-F238E27FC236}">
              <a16:creationId xmlns:a16="http://schemas.microsoft.com/office/drawing/2014/main" xmlns="" id="{00000000-0008-0000-0700-0000CD0A0000}"/>
            </a:ext>
          </a:extLst>
        </xdr:cNvPr>
        <xdr:cNvSpPr txBox="1">
          <a:spLocks noChangeArrowheads="1"/>
        </xdr:cNvSpPr>
      </xdr:nvSpPr>
      <xdr:spPr bwMode="auto">
        <a:xfrm>
          <a:off x="8410575" y="28279725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333375</xdr:rowOff>
    </xdr:from>
    <xdr:to>
      <xdr:col>8</xdr:col>
      <xdr:colOff>2247900</xdr:colOff>
      <xdr:row>78</xdr:row>
      <xdr:rowOff>209550</xdr:rowOff>
    </xdr:to>
    <xdr:sp macro="" textlink="">
      <xdr:nvSpPr>
        <xdr:cNvPr id="2766" name="Text Box 119">
          <a:extLst>
            <a:ext uri="{FF2B5EF4-FFF2-40B4-BE49-F238E27FC236}">
              <a16:creationId xmlns:a16="http://schemas.microsoft.com/office/drawing/2014/main" xmlns="" id="{00000000-0008-0000-0700-0000CE0A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333375</xdr:rowOff>
    </xdr:from>
    <xdr:to>
      <xdr:col>8</xdr:col>
      <xdr:colOff>2247900</xdr:colOff>
      <xdr:row>78</xdr:row>
      <xdr:rowOff>209550</xdr:rowOff>
    </xdr:to>
    <xdr:sp macro="" textlink="">
      <xdr:nvSpPr>
        <xdr:cNvPr id="2767" name="Text Box 120">
          <a:extLst>
            <a:ext uri="{FF2B5EF4-FFF2-40B4-BE49-F238E27FC236}">
              <a16:creationId xmlns:a16="http://schemas.microsoft.com/office/drawing/2014/main" xmlns="" id="{00000000-0008-0000-0700-0000CF0A0000}"/>
            </a:ext>
          </a:extLst>
        </xdr:cNvPr>
        <xdr:cNvSpPr txBox="1">
          <a:spLocks noChangeArrowheads="1"/>
        </xdr:cNvSpPr>
      </xdr:nvSpPr>
      <xdr:spPr bwMode="auto">
        <a:xfrm>
          <a:off x="8410575" y="28603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68" name="Text Box 26">
          <a:extLst>
            <a:ext uri="{FF2B5EF4-FFF2-40B4-BE49-F238E27FC236}">
              <a16:creationId xmlns:a16="http://schemas.microsoft.com/office/drawing/2014/main" xmlns="" id="{00000000-0008-0000-0700-0000D0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69" name="Text Box 27">
          <a:extLst>
            <a:ext uri="{FF2B5EF4-FFF2-40B4-BE49-F238E27FC236}">
              <a16:creationId xmlns:a16="http://schemas.microsoft.com/office/drawing/2014/main" xmlns="" id="{00000000-0008-0000-0700-0000D1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0" name="Text Box 28">
          <a:extLst>
            <a:ext uri="{FF2B5EF4-FFF2-40B4-BE49-F238E27FC236}">
              <a16:creationId xmlns:a16="http://schemas.microsoft.com/office/drawing/2014/main" xmlns="" id="{00000000-0008-0000-0700-0000D2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1" name="Text Box 29">
          <a:extLst>
            <a:ext uri="{FF2B5EF4-FFF2-40B4-BE49-F238E27FC236}">
              <a16:creationId xmlns:a16="http://schemas.microsoft.com/office/drawing/2014/main" xmlns="" id="{00000000-0008-0000-0700-0000D3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2" name="Text Box 30">
          <a:extLst>
            <a:ext uri="{FF2B5EF4-FFF2-40B4-BE49-F238E27FC236}">
              <a16:creationId xmlns:a16="http://schemas.microsoft.com/office/drawing/2014/main" xmlns="" id="{00000000-0008-0000-0700-0000D4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3" name="Text Box 31">
          <a:extLst>
            <a:ext uri="{FF2B5EF4-FFF2-40B4-BE49-F238E27FC236}">
              <a16:creationId xmlns:a16="http://schemas.microsoft.com/office/drawing/2014/main" xmlns="" id="{00000000-0008-0000-0700-0000D5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4" name="Text Box 32">
          <a:extLst>
            <a:ext uri="{FF2B5EF4-FFF2-40B4-BE49-F238E27FC236}">
              <a16:creationId xmlns:a16="http://schemas.microsoft.com/office/drawing/2014/main" xmlns="" id="{00000000-0008-0000-0700-0000D6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5" name="Text Box 33">
          <a:extLst>
            <a:ext uri="{FF2B5EF4-FFF2-40B4-BE49-F238E27FC236}">
              <a16:creationId xmlns:a16="http://schemas.microsoft.com/office/drawing/2014/main" xmlns="" id="{00000000-0008-0000-0700-0000D7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6" name="Text Box 34">
          <a:extLst>
            <a:ext uri="{FF2B5EF4-FFF2-40B4-BE49-F238E27FC236}">
              <a16:creationId xmlns:a16="http://schemas.microsoft.com/office/drawing/2014/main" xmlns="" id="{00000000-0008-0000-0700-0000D8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7" name="Text Box 35">
          <a:extLst>
            <a:ext uri="{FF2B5EF4-FFF2-40B4-BE49-F238E27FC236}">
              <a16:creationId xmlns:a16="http://schemas.microsoft.com/office/drawing/2014/main" xmlns="" id="{00000000-0008-0000-0700-0000D9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8" name="Text Box 36">
          <a:extLst>
            <a:ext uri="{FF2B5EF4-FFF2-40B4-BE49-F238E27FC236}">
              <a16:creationId xmlns:a16="http://schemas.microsoft.com/office/drawing/2014/main" xmlns="" id="{00000000-0008-0000-0700-0000DA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79" name="Text Box 37">
          <a:extLst>
            <a:ext uri="{FF2B5EF4-FFF2-40B4-BE49-F238E27FC236}">
              <a16:creationId xmlns:a16="http://schemas.microsoft.com/office/drawing/2014/main" xmlns="" id="{00000000-0008-0000-0700-0000DB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0" name="Text Box 38">
          <a:extLst>
            <a:ext uri="{FF2B5EF4-FFF2-40B4-BE49-F238E27FC236}">
              <a16:creationId xmlns:a16="http://schemas.microsoft.com/office/drawing/2014/main" xmlns="" id="{00000000-0008-0000-0700-0000DC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1" name="Text Box 39">
          <a:extLst>
            <a:ext uri="{FF2B5EF4-FFF2-40B4-BE49-F238E27FC236}">
              <a16:creationId xmlns:a16="http://schemas.microsoft.com/office/drawing/2014/main" xmlns="" id="{00000000-0008-0000-0700-0000DD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2" name="Text Box 40">
          <a:extLst>
            <a:ext uri="{FF2B5EF4-FFF2-40B4-BE49-F238E27FC236}">
              <a16:creationId xmlns:a16="http://schemas.microsoft.com/office/drawing/2014/main" xmlns="" id="{00000000-0008-0000-0700-0000DE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3" name="Text Box 41">
          <a:extLst>
            <a:ext uri="{FF2B5EF4-FFF2-40B4-BE49-F238E27FC236}">
              <a16:creationId xmlns:a16="http://schemas.microsoft.com/office/drawing/2014/main" xmlns="" id="{00000000-0008-0000-0700-0000DF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4" name="Text Box 42">
          <a:extLst>
            <a:ext uri="{FF2B5EF4-FFF2-40B4-BE49-F238E27FC236}">
              <a16:creationId xmlns:a16="http://schemas.microsoft.com/office/drawing/2014/main" xmlns="" id="{00000000-0008-0000-0700-0000E0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5" name="Text Box 43">
          <a:extLst>
            <a:ext uri="{FF2B5EF4-FFF2-40B4-BE49-F238E27FC236}">
              <a16:creationId xmlns:a16="http://schemas.microsoft.com/office/drawing/2014/main" xmlns="" id="{00000000-0008-0000-0700-0000E1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6" name="Text Box 44">
          <a:extLst>
            <a:ext uri="{FF2B5EF4-FFF2-40B4-BE49-F238E27FC236}">
              <a16:creationId xmlns:a16="http://schemas.microsoft.com/office/drawing/2014/main" xmlns="" id="{00000000-0008-0000-0700-0000E2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7" name="Text Box 45">
          <a:extLst>
            <a:ext uri="{FF2B5EF4-FFF2-40B4-BE49-F238E27FC236}">
              <a16:creationId xmlns:a16="http://schemas.microsoft.com/office/drawing/2014/main" xmlns="" id="{00000000-0008-0000-0700-0000E3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8" name="Text Box 46">
          <a:extLst>
            <a:ext uri="{FF2B5EF4-FFF2-40B4-BE49-F238E27FC236}">
              <a16:creationId xmlns:a16="http://schemas.microsoft.com/office/drawing/2014/main" xmlns="" id="{00000000-0008-0000-0700-0000E4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89" name="Text Box 47">
          <a:extLst>
            <a:ext uri="{FF2B5EF4-FFF2-40B4-BE49-F238E27FC236}">
              <a16:creationId xmlns:a16="http://schemas.microsoft.com/office/drawing/2014/main" xmlns="" id="{00000000-0008-0000-0700-0000E5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0" name="Text Box 49">
          <a:extLst>
            <a:ext uri="{FF2B5EF4-FFF2-40B4-BE49-F238E27FC236}">
              <a16:creationId xmlns:a16="http://schemas.microsoft.com/office/drawing/2014/main" xmlns="" id="{00000000-0008-0000-0700-0000E6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1" name="Text Box 50">
          <a:extLst>
            <a:ext uri="{FF2B5EF4-FFF2-40B4-BE49-F238E27FC236}">
              <a16:creationId xmlns:a16="http://schemas.microsoft.com/office/drawing/2014/main" xmlns="" id="{00000000-0008-0000-0700-0000E7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2" name="Text Box 51">
          <a:extLst>
            <a:ext uri="{FF2B5EF4-FFF2-40B4-BE49-F238E27FC236}">
              <a16:creationId xmlns:a16="http://schemas.microsoft.com/office/drawing/2014/main" xmlns="" id="{00000000-0008-0000-0700-0000E8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3" name="Text Box 52">
          <a:extLst>
            <a:ext uri="{FF2B5EF4-FFF2-40B4-BE49-F238E27FC236}">
              <a16:creationId xmlns:a16="http://schemas.microsoft.com/office/drawing/2014/main" xmlns="" id="{00000000-0008-0000-0700-0000E9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4" name="Text Box 53">
          <a:extLst>
            <a:ext uri="{FF2B5EF4-FFF2-40B4-BE49-F238E27FC236}">
              <a16:creationId xmlns:a16="http://schemas.microsoft.com/office/drawing/2014/main" xmlns="" id="{00000000-0008-0000-0700-0000EA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5" name="Text Box 54">
          <a:extLst>
            <a:ext uri="{FF2B5EF4-FFF2-40B4-BE49-F238E27FC236}">
              <a16:creationId xmlns:a16="http://schemas.microsoft.com/office/drawing/2014/main" xmlns="" id="{00000000-0008-0000-0700-0000EB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6" name="Text Box 55">
          <a:extLst>
            <a:ext uri="{FF2B5EF4-FFF2-40B4-BE49-F238E27FC236}">
              <a16:creationId xmlns:a16="http://schemas.microsoft.com/office/drawing/2014/main" xmlns="" id="{00000000-0008-0000-0700-0000EC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7" name="Text Box 56">
          <a:extLst>
            <a:ext uri="{FF2B5EF4-FFF2-40B4-BE49-F238E27FC236}">
              <a16:creationId xmlns:a16="http://schemas.microsoft.com/office/drawing/2014/main" xmlns="" id="{00000000-0008-0000-0700-0000ED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8" name="Text Box 57">
          <a:extLst>
            <a:ext uri="{FF2B5EF4-FFF2-40B4-BE49-F238E27FC236}">
              <a16:creationId xmlns:a16="http://schemas.microsoft.com/office/drawing/2014/main" xmlns="" id="{00000000-0008-0000-0700-0000EE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799" name="Text Box 58">
          <a:extLst>
            <a:ext uri="{FF2B5EF4-FFF2-40B4-BE49-F238E27FC236}">
              <a16:creationId xmlns:a16="http://schemas.microsoft.com/office/drawing/2014/main" xmlns="" id="{00000000-0008-0000-0700-0000EF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0" name="Text Box 59">
          <a:extLst>
            <a:ext uri="{FF2B5EF4-FFF2-40B4-BE49-F238E27FC236}">
              <a16:creationId xmlns:a16="http://schemas.microsoft.com/office/drawing/2014/main" xmlns="" id="{00000000-0008-0000-0700-0000F0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1" name="Text Box 60">
          <a:extLst>
            <a:ext uri="{FF2B5EF4-FFF2-40B4-BE49-F238E27FC236}">
              <a16:creationId xmlns:a16="http://schemas.microsoft.com/office/drawing/2014/main" xmlns="" id="{00000000-0008-0000-0700-0000F1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2" name="Text Box 61">
          <a:extLst>
            <a:ext uri="{FF2B5EF4-FFF2-40B4-BE49-F238E27FC236}">
              <a16:creationId xmlns:a16="http://schemas.microsoft.com/office/drawing/2014/main" xmlns="" id="{00000000-0008-0000-0700-0000F2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3" name="Text Box 62">
          <a:extLst>
            <a:ext uri="{FF2B5EF4-FFF2-40B4-BE49-F238E27FC236}">
              <a16:creationId xmlns:a16="http://schemas.microsoft.com/office/drawing/2014/main" xmlns="" id="{00000000-0008-0000-0700-0000F3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4" name="Text Box 63">
          <a:extLst>
            <a:ext uri="{FF2B5EF4-FFF2-40B4-BE49-F238E27FC236}">
              <a16:creationId xmlns:a16="http://schemas.microsoft.com/office/drawing/2014/main" xmlns="" id="{00000000-0008-0000-0700-0000F4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5" name="Text Box 64">
          <a:extLst>
            <a:ext uri="{FF2B5EF4-FFF2-40B4-BE49-F238E27FC236}">
              <a16:creationId xmlns:a16="http://schemas.microsoft.com/office/drawing/2014/main" xmlns="" id="{00000000-0008-0000-0700-0000F5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6" name="Text Box 65">
          <a:extLst>
            <a:ext uri="{FF2B5EF4-FFF2-40B4-BE49-F238E27FC236}">
              <a16:creationId xmlns:a16="http://schemas.microsoft.com/office/drawing/2014/main" xmlns="" id="{00000000-0008-0000-0700-0000F6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7" name="Text Box 66">
          <a:extLst>
            <a:ext uri="{FF2B5EF4-FFF2-40B4-BE49-F238E27FC236}">
              <a16:creationId xmlns:a16="http://schemas.microsoft.com/office/drawing/2014/main" xmlns="" id="{00000000-0008-0000-0700-0000F7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8" name="Text Box 67">
          <a:extLst>
            <a:ext uri="{FF2B5EF4-FFF2-40B4-BE49-F238E27FC236}">
              <a16:creationId xmlns:a16="http://schemas.microsoft.com/office/drawing/2014/main" xmlns="" id="{00000000-0008-0000-0700-0000F8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09" name="Text Box 68">
          <a:extLst>
            <a:ext uri="{FF2B5EF4-FFF2-40B4-BE49-F238E27FC236}">
              <a16:creationId xmlns:a16="http://schemas.microsoft.com/office/drawing/2014/main" xmlns="" id="{00000000-0008-0000-0700-0000F9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0" name="Text Box 69">
          <a:extLst>
            <a:ext uri="{FF2B5EF4-FFF2-40B4-BE49-F238E27FC236}">
              <a16:creationId xmlns:a16="http://schemas.microsoft.com/office/drawing/2014/main" xmlns="" id="{00000000-0008-0000-0700-0000FA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1" name="Text Box 70">
          <a:extLst>
            <a:ext uri="{FF2B5EF4-FFF2-40B4-BE49-F238E27FC236}">
              <a16:creationId xmlns:a16="http://schemas.microsoft.com/office/drawing/2014/main" xmlns="" id="{00000000-0008-0000-0700-0000FB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2" name="Text Box 71">
          <a:extLst>
            <a:ext uri="{FF2B5EF4-FFF2-40B4-BE49-F238E27FC236}">
              <a16:creationId xmlns:a16="http://schemas.microsoft.com/office/drawing/2014/main" xmlns="" id="{00000000-0008-0000-0700-0000FC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3" name="Text Box 72">
          <a:extLst>
            <a:ext uri="{FF2B5EF4-FFF2-40B4-BE49-F238E27FC236}">
              <a16:creationId xmlns:a16="http://schemas.microsoft.com/office/drawing/2014/main" xmlns="" id="{00000000-0008-0000-0700-0000FD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4" name="Text Box 73">
          <a:extLst>
            <a:ext uri="{FF2B5EF4-FFF2-40B4-BE49-F238E27FC236}">
              <a16:creationId xmlns:a16="http://schemas.microsoft.com/office/drawing/2014/main" xmlns="" id="{00000000-0008-0000-0700-0000FE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5" name="Text Box 74">
          <a:extLst>
            <a:ext uri="{FF2B5EF4-FFF2-40B4-BE49-F238E27FC236}">
              <a16:creationId xmlns:a16="http://schemas.microsoft.com/office/drawing/2014/main" xmlns="" id="{00000000-0008-0000-0700-0000FF0A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6" name="Text Box 75">
          <a:extLst>
            <a:ext uri="{FF2B5EF4-FFF2-40B4-BE49-F238E27FC236}">
              <a16:creationId xmlns:a16="http://schemas.microsoft.com/office/drawing/2014/main" xmlns="" id="{00000000-0008-0000-0700-000000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7" name="Text Box 76">
          <a:extLst>
            <a:ext uri="{FF2B5EF4-FFF2-40B4-BE49-F238E27FC236}">
              <a16:creationId xmlns:a16="http://schemas.microsoft.com/office/drawing/2014/main" xmlns="" id="{00000000-0008-0000-0700-000001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8" name="Text Box 77">
          <a:extLst>
            <a:ext uri="{FF2B5EF4-FFF2-40B4-BE49-F238E27FC236}">
              <a16:creationId xmlns:a16="http://schemas.microsoft.com/office/drawing/2014/main" xmlns="" id="{00000000-0008-0000-0700-000002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19" name="Text Box 78">
          <a:extLst>
            <a:ext uri="{FF2B5EF4-FFF2-40B4-BE49-F238E27FC236}">
              <a16:creationId xmlns:a16="http://schemas.microsoft.com/office/drawing/2014/main" xmlns="" id="{00000000-0008-0000-0700-000003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0" name="Text Box 79">
          <a:extLst>
            <a:ext uri="{FF2B5EF4-FFF2-40B4-BE49-F238E27FC236}">
              <a16:creationId xmlns:a16="http://schemas.microsoft.com/office/drawing/2014/main" xmlns="" id="{00000000-0008-0000-0700-000004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1" name="Text Box 80">
          <a:extLst>
            <a:ext uri="{FF2B5EF4-FFF2-40B4-BE49-F238E27FC236}">
              <a16:creationId xmlns:a16="http://schemas.microsoft.com/office/drawing/2014/main" xmlns="" id="{00000000-0008-0000-0700-000005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2" name="Text Box 81">
          <a:extLst>
            <a:ext uri="{FF2B5EF4-FFF2-40B4-BE49-F238E27FC236}">
              <a16:creationId xmlns:a16="http://schemas.microsoft.com/office/drawing/2014/main" xmlns="" id="{00000000-0008-0000-0700-000006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3" name="Text Box 82">
          <a:extLst>
            <a:ext uri="{FF2B5EF4-FFF2-40B4-BE49-F238E27FC236}">
              <a16:creationId xmlns:a16="http://schemas.microsoft.com/office/drawing/2014/main" xmlns="" id="{00000000-0008-0000-0700-000007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4" name="Text Box 83">
          <a:extLst>
            <a:ext uri="{FF2B5EF4-FFF2-40B4-BE49-F238E27FC236}">
              <a16:creationId xmlns:a16="http://schemas.microsoft.com/office/drawing/2014/main" xmlns="" id="{00000000-0008-0000-0700-000008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5" name="Text Box 84">
          <a:extLst>
            <a:ext uri="{FF2B5EF4-FFF2-40B4-BE49-F238E27FC236}">
              <a16:creationId xmlns:a16="http://schemas.microsoft.com/office/drawing/2014/main" xmlns="" id="{00000000-0008-0000-0700-000009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6" name="Text Box 85">
          <a:extLst>
            <a:ext uri="{FF2B5EF4-FFF2-40B4-BE49-F238E27FC236}">
              <a16:creationId xmlns:a16="http://schemas.microsoft.com/office/drawing/2014/main" xmlns="" id="{00000000-0008-0000-0700-00000A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7" name="Text Box 86">
          <a:extLst>
            <a:ext uri="{FF2B5EF4-FFF2-40B4-BE49-F238E27FC236}">
              <a16:creationId xmlns:a16="http://schemas.microsoft.com/office/drawing/2014/main" xmlns="" id="{00000000-0008-0000-0700-00000B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8" name="Text Box 87">
          <a:extLst>
            <a:ext uri="{FF2B5EF4-FFF2-40B4-BE49-F238E27FC236}">
              <a16:creationId xmlns:a16="http://schemas.microsoft.com/office/drawing/2014/main" xmlns="" id="{00000000-0008-0000-0700-00000C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29" name="Text Box 88">
          <a:extLst>
            <a:ext uri="{FF2B5EF4-FFF2-40B4-BE49-F238E27FC236}">
              <a16:creationId xmlns:a16="http://schemas.microsoft.com/office/drawing/2014/main" xmlns="" id="{00000000-0008-0000-0700-00000D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0" name="Text Box 89">
          <a:extLst>
            <a:ext uri="{FF2B5EF4-FFF2-40B4-BE49-F238E27FC236}">
              <a16:creationId xmlns:a16="http://schemas.microsoft.com/office/drawing/2014/main" xmlns="" id="{00000000-0008-0000-0700-00000E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1" name="Text Box 90">
          <a:extLst>
            <a:ext uri="{FF2B5EF4-FFF2-40B4-BE49-F238E27FC236}">
              <a16:creationId xmlns:a16="http://schemas.microsoft.com/office/drawing/2014/main" xmlns="" id="{00000000-0008-0000-0700-00000F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2" name="Text Box 91">
          <a:extLst>
            <a:ext uri="{FF2B5EF4-FFF2-40B4-BE49-F238E27FC236}">
              <a16:creationId xmlns:a16="http://schemas.microsoft.com/office/drawing/2014/main" xmlns="" id="{00000000-0008-0000-0700-000010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3" name="Text Box 92">
          <a:extLst>
            <a:ext uri="{FF2B5EF4-FFF2-40B4-BE49-F238E27FC236}">
              <a16:creationId xmlns:a16="http://schemas.microsoft.com/office/drawing/2014/main" xmlns="" id="{00000000-0008-0000-0700-000011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xmlns="" id="{00000000-0008-0000-0700-000012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5" name="Text Box 4">
          <a:extLst>
            <a:ext uri="{FF2B5EF4-FFF2-40B4-BE49-F238E27FC236}">
              <a16:creationId xmlns:a16="http://schemas.microsoft.com/office/drawing/2014/main" xmlns="" id="{00000000-0008-0000-0700-000013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6" name="Text Box 5">
          <a:extLst>
            <a:ext uri="{FF2B5EF4-FFF2-40B4-BE49-F238E27FC236}">
              <a16:creationId xmlns:a16="http://schemas.microsoft.com/office/drawing/2014/main" xmlns="" id="{00000000-0008-0000-0700-000014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7" name="Text Box 6">
          <a:extLst>
            <a:ext uri="{FF2B5EF4-FFF2-40B4-BE49-F238E27FC236}">
              <a16:creationId xmlns:a16="http://schemas.microsoft.com/office/drawing/2014/main" xmlns="" id="{00000000-0008-0000-0700-000015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8" name="Text Box 7">
          <a:extLst>
            <a:ext uri="{FF2B5EF4-FFF2-40B4-BE49-F238E27FC236}">
              <a16:creationId xmlns:a16="http://schemas.microsoft.com/office/drawing/2014/main" xmlns="" id="{00000000-0008-0000-0700-000016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39" name="Text Box 8">
          <a:extLst>
            <a:ext uri="{FF2B5EF4-FFF2-40B4-BE49-F238E27FC236}">
              <a16:creationId xmlns:a16="http://schemas.microsoft.com/office/drawing/2014/main" xmlns="" id="{00000000-0008-0000-0700-000017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0" name="Text Box 9">
          <a:extLst>
            <a:ext uri="{FF2B5EF4-FFF2-40B4-BE49-F238E27FC236}">
              <a16:creationId xmlns:a16="http://schemas.microsoft.com/office/drawing/2014/main" xmlns="" id="{00000000-0008-0000-0700-000018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1" name="Text Box 10">
          <a:extLst>
            <a:ext uri="{FF2B5EF4-FFF2-40B4-BE49-F238E27FC236}">
              <a16:creationId xmlns:a16="http://schemas.microsoft.com/office/drawing/2014/main" xmlns="" id="{00000000-0008-0000-0700-000019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2" name="Text Box 11">
          <a:extLst>
            <a:ext uri="{FF2B5EF4-FFF2-40B4-BE49-F238E27FC236}">
              <a16:creationId xmlns:a16="http://schemas.microsoft.com/office/drawing/2014/main" xmlns="" id="{00000000-0008-0000-0700-00001A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3" name="Text Box 12">
          <a:extLst>
            <a:ext uri="{FF2B5EF4-FFF2-40B4-BE49-F238E27FC236}">
              <a16:creationId xmlns:a16="http://schemas.microsoft.com/office/drawing/2014/main" xmlns="" id="{00000000-0008-0000-0700-00001B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4" name="Text Box 13">
          <a:extLst>
            <a:ext uri="{FF2B5EF4-FFF2-40B4-BE49-F238E27FC236}">
              <a16:creationId xmlns:a16="http://schemas.microsoft.com/office/drawing/2014/main" xmlns="" id="{00000000-0008-0000-0700-00001C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5" name="Text Box 14">
          <a:extLst>
            <a:ext uri="{FF2B5EF4-FFF2-40B4-BE49-F238E27FC236}">
              <a16:creationId xmlns:a16="http://schemas.microsoft.com/office/drawing/2014/main" xmlns="" id="{00000000-0008-0000-0700-00001D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xmlns="" id="{00000000-0008-0000-0700-00001E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7" name="Text Box 16">
          <a:extLst>
            <a:ext uri="{FF2B5EF4-FFF2-40B4-BE49-F238E27FC236}">
              <a16:creationId xmlns:a16="http://schemas.microsoft.com/office/drawing/2014/main" xmlns="" id="{00000000-0008-0000-0700-00001F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8" name="Text Box 17">
          <a:extLst>
            <a:ext uri="{FF2B5EF4-FFF2-40B4-BE49-F238E27FC236}">
              <a16:creationId xmlns:a16="http://schemas.microsoft.com/office/drawing/2014/main" xmlns="" id="{00000000-0008-0000-0700-000020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49" name="Text Box 18">
          <a:extLst>
            <a:ext uri="{FF2B5EF4-FFF2-40B4-BE49-F238E27FC236}">
              <a16:creationId xmlns:a16="http://schemas.microsoft.com/office/drawing/2014/main" xmlns="" id="{00000000-0008-0000-0700-000021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0" name="Text Box 19">
          <a:extLst>
            <a:ext uri="{FF2B5EF4-FFF2-40B4-BE49-F238E27FC236}">
              <a16:creationId xmlns:a16="http://schemas.microsoft.com/office/drawing/2014/main" xmlns="" id="{00000000-0008-0000-0700-000022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1" name="Text Box 20">
          <a:extLst>
            <a:ext uri="{FF2B5EF4-FFF2-40B4-BE49-F238E27FC236}">
              <a16:creationId xmlns:a16="http://schemas.microsoft.com/office/drawing/2014/main" xmlns="" id="{00000000-0008-0000-0700-000023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2" name="Text Box 21">
          <a:extLst>
            <a:ext uri="{FF2B5EF4-FFF2-40B4-BE49-F238E27FC236}">
              <a16:creationId xmlns:a16="http://schemas.microsoft.com/office/drawing/2014/main" xmlns="" id="{00000000-0008-0000-0700-000024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3" name="Text Box 22">
          <a:extLst>
            <a:ext uri="{FF2B5EF4-FFF2-40B4-BE49-F238E27FC236}">
              <a16:creationId xmlns:a16="http://schemas.microsoft.com/office/drawing/2014/main" xmlns="" id="{00000000-0008-0000-0700-000025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4" name="Text Box 23">
          <a:extLst>
            <a:ext uri="{FF2B5EF4-FFF2-40B4-BE49-F238E27FC236}">
              <a16:creationId xmlns:a16="http://schemas.microsoft.com/office/drawing/2014/main" xmlns="" id="{00000000-0008-0000-0700-000026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5" name="Text Box 24">
          <a:extLst>
            <a:ext uri="{FF2B5EF4-FFF2-40B4-BE49-F238E27FC236}">
              <a16:creationId xmlns:a16="http://schemas.microsoft.com/office/drawing/2014/main" xmlns="" id="{00000000-0008-0000-0700-000027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6" name="Text Box 25">
          <a:extLst>
            <a:ext uri="{FF2B5EF4-FFF2-40B4-BE49-F238E27FC236}">
              <a16:creationId xmlns:a16="http://schemas.microsoft.com/office/drawing/2014/main" xmlns="" id="{00000000-0008-0000-0700-000028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7" name="Text Box 48">
          <a:extLst>
            <a:ext uri="{FF2B5EF4-FFF2-40B4-BE49-F238E27FC236}">
              <a16:creationId xmlns:a16="http://schemas.microsoft.com/office/drawing/2014/main" xmlns="" id="{00000000-0008-0000-0700-000029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8" name="Text Box 93">
          <a:extLst>
            <a:ext uri="{FF2B5EF4-FFF2-40B4-BE49-F238E27FC236}">
              <a16:creationId xmlns:a16="http://schemas.microsoft.com/office/drawing/2014/main" xmlns="" id="{00000000-0008-0000-0700-00002A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70</xdr:row>
      <xdr:rowOff>0</xdr:rowOff>
    </xdr:from>
    <xdr:to>
      <xdr:col>8</xdr:col>
      <xdr:colOff>2165350</xdr:colOff>
      <xdr:row>70</xdr:row>
      <xdr:rowOff>495300</xdr:rowOff>
    </xdr:to>
    <xdr:sp macro="" textlink="">
      <xdr:nvSpPr>
        <xdr:cNvPr id="2859" name="Text Box 94">
          <a:extLst>
            <a:ext uri="{FF2B5EF4-FFF2-40B4-BE49-F238E27FC236}">
              <a16:creationId xmlns:a16="http://schemas.microsoft.com/office/drawing/2014/main" xmlns="" id="{00000000-0008-0000-0700-00002B0B0000}"/>
            </a:ext>
          </a:extLst>
        </xdr:cNvPr>
        <xdr:cNvSpPr txBox="1">
          <a:spLocks noChangeArrowheads="1"/>
        </xdr:cNvSpPr>
      </xdr:nvSpPr>
      <xdr:spPr bwMode="auto">
        <a:xfrm>
          <a:off x="8410575" y="25641300"/>
          <a:ext cx="12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xmlns="" id="{00000000-0008-0000-0700-00002C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xmlns="" id="{00000000-0008-0000-0700-00002D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2" name="Text Box 5">
          <a:extLst>
            <a:ext uri="{FF2B5EF4-FFF2-40B4-BE49-F238E27FC236}">
              <a16:creationId xmlns:a16="http://schemas.microsoft.com/office/drawing/2014/main" xmlns="" id="{00000000-0008-0000-0700-00002E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3" name="Text Box 6">
          <a:extLst>
            <a:ext uri="{FF2B5EF4-FFF2-40B4-BE49-F238E27FC236}">
              <a16:creationId xmlns:a16="http://schemas.microsoft.com/office/drawing/2014/main" xmlns="" id="{00000000-0008-0000-0700-00002F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4" name="Text Box 7">
          <a:extLst>
            <a:ext uri="{FF2B5EF4-FFF2-40B4-BE49-F238E27FC236}">
              <a16:creationId xmlns:a16="http://schemas.microsoft.com/office/drawing/2014/main" xmlns="" id="{00000000-0008-0000-0700-000030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5" name="Text Box 8">
          <a:extLst>
            <a:ext uri="{FF2B5EF4-FFF2-40B4-BE49-F238E27FC236}">
              <a16:creationId xmlns:a16="http://schemas.microsoft.com/office/drawing/2014/main" xmlns="" id="{00000000-0008-0000-0700-000031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xmlns="" id="{00000000-0008-0000-0700-000032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7" name="Text Box 10">
          <a:extLst>
            <a:ext uri="{FF2B5EF4-FFF2-40B4-BE49-F238E27FC236}">
              <a16:creationId xmlns:a16="http://schemas.microsoft.com/office/drawing/2014/main" xmlns="" id="{00000000-0008-0000-0700-000033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8" name="Text Box 11">
          <a:extLst>
            <a:ext uri="{FF2B5EF4-FFF2-40B4-BE49-F238E27FC236}">
              <a16:creationId xmlns:a16="http://schemas.microsoft.com/office/drawing/2014/main" xmlns="" id="{00000000-0008-0000-0700-000034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69" name="Text Box 12">
          <a:extLst>
            <a:ext uri="{FF2B5EF4-FFF2-40B4-BE49-F238E27FC236}">
              <a16:creationId xmlns:a16="http://schemas.microsoft.com/office/drawing/2014/main" xmlns="" id="{00000000-0008-0000-0700-000035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0" name="Text Box 13">
          <a:extLst>
            <a:ext uri="{FF2B5EF4-FFF2-40B4-BE49-F238E27FC236}">
              <a16:creationId xmlns:a16="http://schemas.microsoft.com/office/drawing/2014/main" xmlns="" id="{00000000-0008-0000-0700-000036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1" name="Text Box 14">
          <a:extLst>
            <a:ext uri="{FF2B5EF4-FFF2-40B4-BE49-F238E27FC236}">
              <a16:creationId xmlns:a16="http://schemas.microsoft.com/office/drawing/2014/main" xmlns="" id="{00000000-0008-0000-0700-000037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xmlns="" id="{00000000-0008-0000-0700-000038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xmlns="" id="{00000000-0008-0000-0700-000039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4" name="Text Box 17">
          <a:extLst>
            <a:ext uri="{FF2B5EF4-FFF2-40B4-BE49-F238E27FC236}">
              <a16:creationId xmlns:a16="http://schemas.microsoft.com/office/drawing/2014/main" xmlns="" id="{00000000-0008-0000-0700-00003A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5" name="Text Box 18">
          <a:extLst>
            <a:ext uri="{FF2B5EF4-FFF2-40B4-BE49-F238E27FC236}">
              <a16:creationId xmlns:a16="http://schemas.microsoft.com/office/drawing/2014/main" xmlns="" id="{00000000-0008-0000-0700-00003B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6" name="Text Box 19">
          <a:extLst>
            <a:ext uri="{FF2B5EF4-FFF2-40B4-BE49-F238E27FC236}">
              <a16:creationId xmlns:a16="http://schemas.microsoft.com/office/drawing/2014/main" xmlns="" id="{00000000-0008-0000-0700-00003C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7" name="Text Box 20">
          <a:extLst>
            <a:ext uri="{FF2B5EF4-FFF2-40B4-BE49-F238E27FC236}">
              <a16:creationId xmlns:a16="http://schemas.microsoft.com/office/drawing/2014/main" xmlns="" id="{00000000-0008-0000-0700-00003D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8" name="Text Box 21">
          <a:extLst>
            <a:ext uri="{FF2B5EF4-FFF2-40B4-BE49-F238E27FC236}">
              <a16:creationId xmlns:a16="http://schemas.microsoft.com/office/drawing/2014/main" xmlns="" id="{00000000-0008-0000-0700-00003E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79" name="Text Box 22">
          <a:extLst>
            <a:ext uri="{FF2B5EF4-FFF2-40B4-BE49-F238E27FC236}">
              <a16:creationId xmlns:a16="http://schemas.microsoft.com/office/drawing/2014/main" xmlns="" id="{00000000-0008-0000-0700-00003F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80" name="Text Box 23">
          <a:extLst>
            <a:ext uri="{FF2B5EF4-FFF2-40B4-BE49-F238E27FC236}">
              <a16:creationId xmlns:a16="http://schemas.microsoft.com/office/drawing/2014/main" xmlns="" id="{00000000-0008-0000-0700-000040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81" name="Text Box 24">
          <a:extLst>
            <a:ext uri="{FF2B5EF4-FFF2-40B4-BE49-F238E27FC236}">
              <a16:creationId xmlns:a16="http://schemas.microsoft.com/office/drawing/2014/main" xmlns="" id="{00000000-0008-0000-0700-000041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82" name="Text Box 25">
          <a:extLst>
            <a:ext uri="{FF2B5EF4-FFF2-40B4-BE49-F238E27FC236}">
              <a16:creationId xmlns:a16="http://schemas.microsoft.com/office/drawing/2014/main" xmlns="" id="{00000000-0008-0000-0700-000042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83" name="Text Box 48">
          <a:extLst>
            <a:ext uri="{FF2B5EF4-FFF2-40B4-BE49-F238E27FC236}">
              <a16:creationId xmlns:a16="http://schemas.microsoft.com/office/drawing/2014/main" xmlns="" id="{00000000-0008-0000-0700-000043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84" name="Text Box 93">
          <a:extLst>
            <a:ext uri="{FF2B5EF4-FFF2-40B4-BE49-F238E27FC236}">
              <a16:creationId xmlns:a16="http://schemas.microsoft.com/office/drawing/2014/main" xmlns="" id="{00000000-0008-0000-0700-000044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200025"/>
    <xdr:sp macro="" textlink="">
      <xdr:nvSpPr>
        <xdr:cNvPr id="2885" name="Text Box 94">
          <a:extLst>
            <a:ext uri="{FF2B5EF4-FFF2-40B4-BE49-F238E27FC236}">
              <a16:creationId xmlns:a16="http://schemas.microsoft.com/office/drawing/2014/main" xmlns="" id="{00000000-0008-0000-0700-000045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171450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700-000046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69</xdr:row>
      <xdr:rowOff>0</xdr:rowOff>
    </xdr:from>
    <xdr:ext cx="76200" cy="171450"/>
    <xdr:sp macro="" textlink="">
      <xdr:nvSpPr>
        <xdr:cNvPr id="2887" name="Text Box 118">
          <a:extLst>
            <a:ext uri="{FF2B5EF4-FFF2-40B4-BE49-F238E27FC236}">
              <a16:creationId xmlns:a16="http://schemas.microsoft.com/office/drawing/2014/main" xmlns="" id="{00000000-0008-0000-0700-0000470B0000}"/>
            </a:ext>
          </a:extLst>
        </xdr:cNvPr>
        <xdr:cNvSpPr txBox="1">
          <a:spLocks noChangeArrowheads="1"/>
        </xdr:cNvSpPr>
      </xdr:nvSpPr>
      <xdr:spPr bwMode="auto">
        <a:xfrm>
          <a:off x="8410575" y="2547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88" name="Text Box 95">
          <a:extLst>
            <a:ext uri="{FF2B5EF4-FFF2-40B4-BE49-F238E27FC236}">
              <a16:creationId xmlns:a16="http://schemas.microsoft.com/office/drawing/2014/main" xmlns="" id="{00000000-0008-0000-0700-000048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89" name="Text Box 96">
          <a:extLst>
            <a:ext uri="{FF2B5EF4-FFF2-40B4-BE49-F238E27FC236}">
              <a16:creationId xmlns:a16="http://schemas.microsoft.com/office/drawing/2014/main" xmlns="" id="{00000000-0008-0000-0700-000049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0" name="Text Box 97">
          <a:extLst>
            <a:ext uri="{FF2B5EF4-FFF2-40B4-BE49-F238E27FC236}">
              <a16:creationId xmlns:a16="http://schemas.microsoft.com/office/drawing/2014/main" xmlns="" id="{00000000-0008-0000-0700-00004A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1" name="Text Box 98">
          <a:extLst>
            <a:ext uri="{FF2B5EF4-FFF2-40B4-BE49-F238E27FC236}">
              <a16:creationId xmlns:a16="http://schemas.microsoft.com/office/drawing/2014/main" xmlns="" id="{00000000-0008-0000-0700-00004B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2" name="Text Box 99">
          <a:extLst>
            <a:ext uri="{FF2B5EF4-FFF2-40B4-BE49-F238E27FC236}">
              <a16:creationId xmlns:a16="http://schemas.microsoft.com/office/drawing/2014/main" xmlns="" id="{00000000-0008-0000-0700-00004C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3" name="Text Box 100">
          <a:extLst>
            <a:ext uri="{FF2B5EF4-FFF2-40B4-BE49-F238E27FC236}">
              <a16:creationId xmlns:a16="http://schemas.microsoft.com/office/drawing/2014/main" xmlns="" id="{00000000-0008-0000-0700-00004D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4" name="Text Box 101">
          <a:extLst>
            <a:ext uri="{FF2B5EF4-FFF2-40B4-BE49-F238E27FC236}">
              <a16:creationId xmlns:a16="http://schemas.microsoft.com/office/drawing/2014/main" xmlns="" id="{00000000-0008-0000-0700-00004E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5" name="Text Box 102">
          <a:extLst>
            <a:ext uri="{FF2B5EF4-FFF2-40B4-BE49-F238E27FC236}">
              <a16:creationId xmlns:a16="http://schemas.microsoft.com/office/drawing/2014/main" xmlns="" id="{00000000-0008-0000-0700-00004F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6" name="Text Box 103">
          <a:extLst>
            <a:ext uri="{FF2B5EF4-FFF2-40B4-BE49-F238E27FC236}">
              <a16:creationId xmlns:a16="http://schemas.microsoft.com/office/drawing/2014/main" xmlns="" id="{00000000-0008-0000-0700-000050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7" name="Text Box 104">
          <a:extLst>
            <a:ext uri="{FF2B5EF4-FFF2-40B4-BE49-F238E27FC236}">
              <a16:creationId xmlns:a16="http://schemas.microsoft.com/office/drawing/2014/main" xmlns="" id="{00000000-0008-0000-0700-000051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8" name="Text Box 105">
          <a:extLst>
            <a:ext uri="{FF2B5EF4-FFF2-40B4-BE49-F238E27FC236}">
              <a16:creationId xmlns:a16="http://schemas.microsoft.com/office/drawing/2014/main" xmlns="" id="{00000000-0008-0000-0700-000052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899" name="Text Box 106">
          <a:extLst>
            <a:ext uri="{FF2B5EF4-FFF2-40B4-BE49-F238E27FC236}">
              <a16:creationId xmlns:a16="http://schemas.microsoft.com/office/drawing/2014/main" xmlns="" id="{00000000-0008-0000-0700-000053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0" name="Text Box 107">
          <a:extLst>
            <a:ext uri="{FF2B5EF4-FFF2-40B4-BE49-F238E27FC236}">
              <a16:creationId xmlns:a16="http://schemas.microsoft.com/office/drawing/2014/main" xmlns="" id="{00000000-0008-0000-0700-000054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1" name="Text Box 108">
          <a:extLst>
            <a:ext uri="{FF2B5EF4-FFF2-40B4-BE49-F238E27FC236}">
              <a16:creationId xmlns:a16="http://schemas.microsoft.com/office/drawing/2014/main" xmlns="" id="{00000000-0008-0000-0700-000055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2" name="Text Box 109">
          <a:extLst>
            <a:ext uri="{FF2B5EF4-FFF2-40B4-BE49-F238E27FC236}">
              <a16:creationId xmlns:a16="http://schemas.microsoft.com/office/drawing/2014/main" xmlns="" id="{00000000-0008-0000-0700-000056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3" name="Text Box 110">
          <a:extLst>
            <a:ext uri="{FF2B5EF4-FFF2-40B4-BE49-F238E27FC236}">
              <a16:creationId xmlns:a16="http://schemas.microsoft.com/office/drawing/2014/main" xmlns="" id="{00000000-0008-0000-0700-000057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4" name="Text Box 111">
          <a:extLst>
            <a:ext uri="{FF2B5EF4-FFF2-40B4-BE49-F238E27FC236}">
              <a16:creationId xmlns:a16="http://schemas.microsoft.com/office/drawing/2014/main" xmlns="" id="{00000000-0008-0000-0700-000058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5" name="Text Box 112">
          <a:extLst>
            <a:ext uri="{FF2B5EF4-FFF2-40B4-BE49-F238E27FC236}">
              <a16:creationId xmlns:a16="http://schemas.microsoft.com/office/drawing/2014/main" xmlns="" id="{00000000-0008-0000-0700-000059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6" name="Text Box 113">
          <a:extLst>
            <a:ext uri="{FF2B5EF4-FFF2-40B4-BE49-F238E27FC236}">
              <a16:creationId xmlns:a16="http://schemas.microsoft.com/office/drawing/2014/main" xmlns="" id="{00000000-0008-0000-0700-00005A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7" name="Text Box 114">
          <a:extLst>
            <a:ext uri="{FF2B5EF4-FFF2-40B4-BE49-F238E27FC236}">
              <a16:creationId xmlns:a16="http://schemas.microsoft.com/office/drawing/2014/main" xmlns="" id="{00000000-0008-0000-0700-00005B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8" name="Text Box 115">
          <a:extLst>
            <a:ext uri="{FF2B5EF4-FFF2-40B4-BE49-F238E27FC236}">
              <a16:creationId xmlns:a16="http://schemas.microsoft.com/office/drawing/2014/main" xmlns="" id="{00000000-0008-0000-0700-00005C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09" name="Text Box 116">
          <a:extLst>
            <a:ext uri="{FF2B5EF4-FFF2-40B4-BE49-F238E27FC236}">
              <a16:creationId xmlns:a16="http://schemas.microsoft.com/office/drawing/2014/main" xmlns="" id="{00000000-0008-0000-0700-00005D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0" name="Text Box 117">
          <a:extLst>
            <a:ext uri="{FF2B5EF4-FFF2-40B4-BE49-F238E27FC236}">
              <a16:creationId xmlns:a16="http://schemas.microsoft.com/office/drawing/2014/main" xmlns="" id="{00000000-0008-0000-0700-00005E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1" name="Text Box 123">
          <a:extLst>
            <a:ext uri="{FF2B5EF4-FFF2-40B4-BE49-F238E27FC236}">
              <a16:creationId xmlns:a16="http://schemas.microsoft.com/office/drawing/2014/main" xmlns="" id="{00000000-0008-0000-0700-00005F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2" name="Text Box 124">
          <a:extLst>
            <a:ext uri="{FF2B5EF4-FFF2-40B4-BE49-F238E27FC236}">
              <a16:creationId xmlns:a16="http://schemas.microsoft.com/office/drawing/2014/main" xmlns="" id="{00000000-0008-0000-0700-000060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3" name="Text Box 125">
          <a:extLst>
            <a:ext uri="{FF2B5EF4-FFF2-40B4-BE49-F238E27FC236}">
              <a16:creationId xmlns:a16="http://schemas.microsoft.com/office/drawing/2014/main" xmlns="" id="{00000000-0008-0000-0700-000061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4" name="Text Box 126">
          <a:extLst>
            <a:ext uri="{FF2B5EF4-FFF2-40B4-BE49-F238E27FC236}">
              <a16:creationId xmlns:a16="http://schemas.microsoft.com/office/drawing/2014/main" xmlns="" id="{00000000-0008-0000-0700-000062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5" name="Text Box 127">
          <a:extLst>
            <a:ext uri="{FF2B5EF4-FFF2-40B4-BE49-F238E27FC236}">
              <a16:creationId xmlns:a16="http://schemas.microsoft.com/office/drawing/2014/main" xmlns="" id="{00000000-0008-0000-0700-000063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6" name="Text Box 128">
          <a:extLst>
            <a:ext uri="{FF2B5EF4-FFF2-40B4-BE49-F238E27FC236}">
              <a16:creationId xmlns:a16="http://schemas.microsoft.com/office/drawing/2014/main" xmlns="" id="{00000000-0008-0000-0700-000064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7" name="Text Box 129">
          <a:extLst>
            <a:ext uri="{FF2B5EF4-FFF2-40B4-BE49-F238E27FC236}">
              <a16:creationId xmlns:a16="http://schemas.microsoft.com/office/drawing/2014/main" xmlns="" id="{00000000-0008-0000-0700-000065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8" name="Text Box 130">
          <a:extLst>
            <a:ext uri="{FF2B5EF4-FFF2-40B4-BE49-F238E27FC236}">
              <a16:creationId xmlns:a16="http://schemas.microsoft.com/office/drawing/2014/main" xmlns="" id="{00000000-0008-0000-0700-000066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19" name="Text Box 95">
          <a:extLst>
            <a:ext uri="{FF2B5EF4-FFF2-40B4-BE49-F238E27FC236}">
              <a16:creationId xmlns:a16="http://schemas.microsoft.com/office/drawing/2014/main" xmlns="" id="{00000000-0008-0000-0700-000067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0" name="Text Box 96">
          <a:extLst>
            <a:ext uri="{FF2B5EF4-FFF2-40B4-BE49-F238E27FC236}">
              <a16:creationId xmlns:a16="http://schemas.microsoft.com/office/drawing/2014/main" xmlns="" id="{00000000-0008-0000-0700-000068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1" name="Text Box 97">
          <a:extLst>
            <a:ext uri="{FF2B5EF4-FFF2-40B4-BE49-F238E27FC236}">
              <a16:creationId xmlns:a16="http://schemas.microsoft.com/office/drawing/2014/main" xmlns="" id="{00000000-0008-0000-0700-000069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2" name="Text Box 98">
          <a:extLst>
            <a:ext uri="{FF2B5EF4-FFF2-40B4-BE49-F238E27FC236}">
              <a16:creationId xmlns:a16="http://schemas.microsoft.com/office/drawing/2014/main" xmlns="" id="{00000000-0008-0000-0700-00006A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3" name="Text Box 99">
          <a:extLst>
            <a:ext uri="{FF2B5EF4-FFF2-40B4-BE49-F238E27FC236}">
              <a16:creationId xmlns:a16="http://schemas.microsoft.com/office/drawing/2014/main" xmlns="" id="{00000000-0008-0000-0700-00006B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4" name="Text Box 100">
          <a:extLst>
            <a:ext uri="{FF2B5EF4-FFF2-40B4-BE49-F238E27FC236}">
              <a16:creationId xmlns:a16="http://schemas.microsoft.com/office/drawing/2014/main" xmlns="" id="{00000000-0008-0000-0700-00006C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5" name="Text Box 101">
          <a:extLst>
            <a:ext uri="{FF2B5EF4-FFF2-40B4-BE49-F238E27FC236}">
              <a16:creationId xmlns:a16="http://schemas.microsoft.com/office/drawing/2014/main" xmlns="" id="{00000000-0008-0000-0700-00006D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6" name="Text Box 102">
          <a:extLst>
            <a:ext uri="{FF2B5EF4-FFF2-40B4-BE49-F238E27FC236}">
              <a16:creationId xmlns:a16="http://schemas.microsoft.com/office/drawing/2014/main" xmlns="" id="{00000000-0008-0000-0700-00006E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7" name="Text Box 103">
          <a:extLst>
            <a:ext uri="{FF2B5EF4-FFF2-40B4-BE49-F238E27FC236}">
              <a16:creationId xmlns:a16="http://schemas.microsoft.com/office/drawing/2014/main" xmlns="" id="{00000000-0008-0000-0700-00006F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8" name="Text Box 104">
          <a:extLst>
            <a:ext uri="{FF2B5EF4-FFF2-40B4-BE49-F238E27FC236}">
              <a16:creationId xmlns:a16="http://schemas.microsoft.com/office/drawing/2014/main" xmlns="" id="{00000000-0008-0000-0700-000070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29" name="Text Box 105">
          <a:extLst>
            <a:ext uri="{FF2B5EF4-FFF2-40B4-BE49-F238E27FC236}">
              <a16:creationId xmlns:a16="http://schemas.microsoft.com/office/drawing/2014/main" xmlns="" id="{00000000-0008-0000-0700-000071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0" name="Text Box 106">
          <a:extLst>
            <a:ext uri="{FF2B5EF4-FFF2-40B4-BE49-F238E27FC236}">
              <a16:creationId xmlns:a16="http://schemas.microsoft.com/office/drawing/2014/main" xmlns="" id="{00000000-0008-0000-0700-000072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1" name="Text Box 107">
          <a:extLst>
            <a:ext uri="{FF2B5EF4-FFF2-40B4-BE49-F238E27FC236}">
              <a16:creationId xmlns:a16="http://schemas.microsoft.com/office/drawing/2014/main" xmlns="" id="{00000000-0008-0000-0700-000073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2" name="Text Box 108">
          <a:extLst>
            <a:ext uri="{FF2B5EF4-FFF2-40B4-BE49-F238E27FC236}">
              <a16:creationId xmlns:a16="http://schemas.microsoft.com/office/drawing/2014/main" xmlns="" id="{00000000-0008-0000-0700-000074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3" name="Text Box 109">
          <a:extLst>
            <a:ext uri="{FF2B5EF4-FFF2-40B4-BE49-F238E27FC236}">
              <a16:creationId xmlns:a16="http://schemas.microsoft.com/office/drawing/2014/main" xmlns="" id="{00000000-0008-0000-0700-000075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4" name="Text Box 110">
          <a:extLst>
            <a:ext uri="{FF2B5EF4-FFF2-40B4-BE49-F238E27FC236}">
              <a16:creationId xmlns:a16="http://schemas.microsoft.com/office/drawing/2014/main" xmlns="" id="{00000000-0008-0000-0700-000076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5" name="Text Box 111">
          <a:extLst>
            <a:ext uri="{FF2B5EF4-FFF2-40B4-BE49-F238E27FC236}">
              <a16:creationId xmlns:a16="http://schemas.microsoft.com/office/drawing/2014/main" xmlns="" id="{00000000-0008-0000-0700-000077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6" name="Text Box 112">
          <a:extLst>
            <a:ext uri="{FF2B5EF4-FFF2-40B4-BE49-F238E27FC236}">
              <a16:creationId xmlns:a16="http://schemas.microsoft.com/office/drawing/2014/main" xmlns="" id="{00000000-0008-0000-0700-000078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7" name="Text Box 113">
          <a:extLst>
            <a:ext uri="{FF2B5EF4-FFF2-40B4-BE49-F238E27FC236}">
              <a16:creationId xmlns:a16="http://schemas.microsoft.com/office/drawing/2014/main" xmlns="" id="{00000000-0008-0000-0700-000079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8" name="Text Box 114">
          <a:extLst>
            <a:ext uri="{FF2B5EF4-FFF2-40B4-BE49-F238E27FC236}">
              <a16:creationId xmlns:a16="http://schemas.microsoft.com/office/drawing/2014/main" xmlns="" id="{00000000-0008-0000-0700-00007A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39" name="Text Box 115">
          <a:extLst>
            <a:ext uri="{FF2B5EF4-FFF2-40B4-BE49-F238E27FC236}">
              <a16:creationId xmlns:a16="http://schemas.microsoft.com/office/drawing/2014/main" xmlns="" id="{00000000-0008-0000-0700-00007B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0" name="Text Box 116">
          <a:extLst>
            <a:ext uri="{FF2B5EF4-FFF2-40B4-BE49-F238E27FC236}">
              <a16:creationId xmlns:a16="http://schemas.microsoft.com/office/drawing/2014/main" xmlns="" id="{00000000-0008-0000-0700-00007C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1" name="Text Box 117">
          <a:extLst>
            <a:ext uri="{FF2B5EF4-FFF2-40B4-BE49-F238E27FC236}">
              <a16:creationId xmlns:a16="http://schemas.microsoft.com/office/drawing/2014/main" xmlns="" id="{00000000-0008-0000-0700-00007D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2" name="Text Box 123">
          <a:extLst>
            <a:ext uri="{FF2B5EF4-FFF2-40B4-BE49-F238E27FC236}">
              <a16:creationId xmlns:a16="http://schemas.microsoft.com/office/drawing/2014/main" xmlns="" id="{00000000-0008-0000-0700-00007E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3" name="Text Box 124">
          <a:extLst>
            <a:ext uri="{FF2B5EF4-FFF2-40B4-BE49-F238E27FC236}">
              <a16:creationId xmlns:a16="http://schemas.microsoft.com/office/drawing/2014/main" xmlns="" id="{00000000-0008-0000-0700-00007F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4" name="Text Box 125">
          <a:extLst>
            <a:ext uri="{FF2B5EF4-FFF2-40B4-BE49-F238E27FC236}">
              <a16:creationId xmlns:a16="http://schemas.microsoft.com/office/drawing/2014/main" xmlns="" id="{00000000-0008-0000-0700-000080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5" name="Text Box 126">
          <a:extLst>
            <a:ext uri="{FF2B5EF4-FFF2-40B4-BE49-F238E27FC236}">
              <a16:creationId xmlns:a16="http://schemas.microsoft.com/office/drawing/2014/main" xmlns="" id="{00000000-0008-0000-0700-000081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6" name="Text Box 127">
          <a:extLst>
            <a:ext uri="{FF2B5EF4-FFF2-40B4-BE49-F238E27FC236}">
              <a16:creationId xmlns:a16="http://schemas.microsoft.com/office/drawing/2014/main" xmlns="" id="{00000000-0008-0000-0700-000082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7" name="Text Box 128">
          <a:extLst>
            <a:ext uri="{FF2B5EF4-FFF2-40B4-BE49-F238E27FC236}">
              <a16:creationId xmlns:a16="http://schemas.microsoft.com/office/drawing/2014/main" xmlns="" id="{00000000-0008-0000-0700-000083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8" name="Text Box 129">
          <a:extLst>
            <a:ext uri="{FF2B5EF4-FFF2-40B4-BE49-F238E27FC236}">
              <a16:creationId xmlns:a16="http://schemas.microsoft.com/office/drawing/2014/main" xmlns="" id="{00000000-0008-0000-0700-000084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68</xdr:row>
      <xdr:rowOff>0</xdr:rowOff>
    </xdr:from>
    <xdr:ext cx="76200" cy="200025"/>
    <xdr:sp macro="" textlink="">
      <xdr:nvSpPr>
        <xdr:cNvPr id="2949" name="Text Box 130">
          <a:extLst>
            <a:ext uri="{FF2B5EF4-FFF2-40B4-BE49-F238E27FC236}">
              <a16:creationId xmlns:a16="http://schemas.microsoft.com/office/drawing/2014/main" xmlns="" id="{00000000-0008-0000-0700-0000850B0000}"/>
            </a:ext>
          </a:extLst>
        </xdr:cNvPr>
        <xdr:cNvSpPr txBox="1">
          <a:spLocks noChangeArrowheads="1"/>
        </xdr:cNvSpPr>
      </xdr:nvSpPr>
      <xdr:spPr bwMode="auto">
        <a:xfrm>
          <a:off x="8410575" y="2531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" name="Text Box 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3" name="Text Box 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4" name="Text Box 97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5" name="Text Box 98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6" name="Text Box 99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7" name="Text Box 100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8" name="Text Box 10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9" name="Text Box 102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" name="Text Box 103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" name="Text Box 104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" name="Text Box 105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3" name="Text Box 106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4" name="Text Box 107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5" name="Text Box 108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6" name="Text Box 109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7" name="Text Box 110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8" name="Text Box 111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9" name="Text Box 112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0" name="Text Box 113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1" name="Text Box 114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2" name="Text Box 115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3" name="Text Box 116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4" name="Text Box 117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5" name="Text Box 123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6" name="Text Box 124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7" name="Text Box 125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8" name="Text Box 126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29" name="Text Box 127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30" name="Text Box 128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31" name="Text Box 129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32" name="Text Box 130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209550</xdr:rowOff>
    </xdr:to>
    <xdr:sp macro="" textlink="">
      <xdr:nvSpPr>
        <xdr:cNvPr id="33" name="Text Box 119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</xdr:row>
      <xdr:rowOff>0</xdr:rowOff>
    </xdr:from>
    <xdr:to>
      <xdr:col>1</xdr:col>
      <xdr:colOff>2247900</xdr:colOff>
      <xdr:row>1</xdr:row>
      <xdr:rowOff>209550</xdr:rowOff>
    </xdr:to>
    <xdr:sp macro="" textlink="">
      <xdr:nvSpPr>
        <xdr:cNvPr id="34" name="Text Box 120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35" name="Text Box 95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36" name="Text Box 96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37" name="Text Box 97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38" name="Text Box 98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39" name="Text Box 99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0" name="Text Box 100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1" name="Text Box 101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2" name="Text Box 102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3" name="Text Box 103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4" name="Text Box 104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5" name="Text Box 105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6" name="Text Box 106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7" name="Text Box 107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8" name="Text Box 108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49" name="Text Box 109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0" name="Text Box 110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1" name="Text Box 111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2" name="Text Box 112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3" name="Text Box 113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4" name="Text Box 114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5" name="Text Box 115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6" name="Text Box 116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7" name="Text Box 117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8" name="Text Box 123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59" name="Text Box 124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60" name="Text Box 125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61" name="Text Box 126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62" name="Text Box 127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63" name="Text Box 128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64" name="Text Box 129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0</xdr:rowOff>
    </xdr:from>
    <xdr:to>
      <xdr:col>1</xdr:col>
      <xdr:colOff>2247900</xdr:colOff>
      <xdr:row>12</xdr:row>
      <xdr:rowOff>19050</xdr:rowOff>
    </xdr:to>
    <xdr:sp macro="" textlink="">
      <xdr:nvSpPr>
        <xdr:cNvPr id="65" name="Text Box 130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2809875" y="523875"/>
          <a:ext cx="85725" cy="2476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66" name="Text Box 9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67" name="Text Box 9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68" name="Text Box 9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69" name="Text Box 9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0" name="Text Box 9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1" name="Text Box 10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2" name="Text Box 10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3" name="Text Box 10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4" name="Text Box 103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5" name="Text Box 10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6" name="Text Box 10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7" name="Text Box 10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8" name="Text Box 10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79" name="Text Box 10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0" name="Text Box 10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1" name="Text Box 11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2" name="Text Box 11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3" name="Text Box 11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4" name="Text Box 11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5" name="Text Box 11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6" name="Text Box 11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7" name="Text Box 11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88" name="Text Box 11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333375</xdr:rowOff>
    </xdr:from>
    <xdr:to>
      <xdr:col>1</xdr:col>
      <xdr:colOff>2247900</xdr:colOff>
      <xdr:row>12</xdr:row>
      <xdr:rowOff>209550</xdr:rowOff>
    </xdr:to>
    <xdr:sp macro="" textlink="">
      <xdr:nvSpPr>
        <xdr:cNvPr id="89" name="Text Box 119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2809875" y="695325"/>
          <a:ext cx="85725" cy="2447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3</xdr:row>
      <xdr:rowOff>333375</xdr:rowOff>
    </xdr:from>
    <xdr:to>
      <xdr:col>1</xdr:col>
      <xdr:colOff>2247900</xdr:colOff>
      <xdr:row>12</xdr:row>
      <xdr:rowOff>209550</xdr:rowOff>
    </xdr:to>
    <xdr:sp macro="" textlink="">
      <xdr:nvSpPr>
        <xdr:cNvPr id="90" name="Text Box 120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2809875" y="695325"/>
          <a:ext cx="85725" cy="2447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91" name="Text Box 123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92" name="Text Box 124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93" name="Text Box 125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94" name="Text Box 126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95" name="Text Box 127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96" name="Text Box 128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97" name="Text Box 129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</xdr:row>
      <xdr:rowOff>0</xdr:rowOff>
    </xdr:from>
    <xdr:to>
      <xdr:col>1</xdr:col>
      <xdr:colOff>2247900</xdr:colOff>
      <xdr:row>13</xdr:row>
      <xdr:rowOff>619125</xdr:rowOff>
    </xdr:to>
    <xdr:sp macro="" textlink="">
      <xdr:nvSpPr>
        <xdr:cNvPr id="98" name="Text Box 130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2809875" y="31432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99" name="Text Box 95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0" name="Text Box 96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1" name="Text Box 97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2" name="Text Box 98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3" name="Text Box 99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4" name="Text Box 100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5" name="Text Box 101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6" name="Text Box 102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7" name="Text Box 103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8" name="Text Box 104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09" name="Text Box 105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0" name="Text Box 106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1" name="Text Box 107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2" name="Text Box 108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3" name="Text Box 109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4" name="Text Box 110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5" name="Text Box 111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6" name="Text Box 112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7" name="Text Box 113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8" name="Text Box 114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19" name="Text Box 115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0" name="Text Box 116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1" name="Text Box 117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2" name="Text Box 123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3" name="Text Box 124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4" name="Text Box 125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5" name="Text Box 126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6" name="Text Box 127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7" name="Text Box 128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8" name="Text Box 129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1</xdr:row>
      <xdr:rowOff>19050</xdr:rowOff>
    </xdr:to>
    <xdr:sp macro="" textlink="">
      <xdr:nvSpPr>
        <xdr:cNvPr id="129" name="Text Box 130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333375</xdr:rowOff>
    </xdr:from>
    <xdr:to>
      <xdr:col>1</xdr:col>
      <xdr:colOff>2247900</xdr:colOff>
      <xdr:row>1</xdr:row>
      <xdr:rowOff>209550</xdr:rowOff>
    </xdr:to>
    <xdr:sp macro="" textlink="">
      <xdr:nvSpPr>
        <xdr:cNvPr id="130" name="Text Box 11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333375</xdr:rowOff>
    </xdr:from>
    <xdr:to>
      <xdr:col>1</xdr:col>
      <xdr:colOff>2247900</xdr:colOff>
      <xdr:row>1</xdr:row>
      <xdr:rowOff>209550</xdr:rowOff>
    </xdr:to>
    <xdr:sp macro="" textlink="">
      <xdr:nvSpPr>
        <xdr:cNvPr id="131" name="Text Box 12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32" name="Text Box 95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33" name="Text Box 96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34" name="Text Box 97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35" name="Text Box 98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36" name="Text Box 99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37" name="Text Box 100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38" name="Text Box 101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39" name="Text Box 102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0" name="Text Box 103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1" name="Text Box 104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2" name="Text Box 105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3" name="Text Box 106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4" name="Text Box 107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5" name="Text Box 108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6" name="Text Box 109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7" name="Text Box 110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8" name="Text Box 111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49" name="Text Box 112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50" name="Text Box 113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51" name="Text Box 114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52" name="Text Box 115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53" name="Text Box 116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54" name="Text Box 117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4</xdr:row>
      <xdr:rowOff>0</xdr:rowOff>
    </xdr:from>
    <xdr:to>
      <xdr:col>1</xdr:col>
      <xdr:colOff>2247900</xdr:colOff>
      <xdr:row>4</xdr:row>
      <xdr:rowOff>200025</xdr:rowOff>
    </xdr:to>
    <xdr:sp macro="" textlink="">
      <xdr:nvSpPr>
        <xdr:cNvPr id="155" name="Text Box 119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2809875" y="6953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4</xdr:row>
      <xdr:rowOff>0</xdr:rowOff>
    </xdr:from>
    <xdr:to>
      <xdr:col>1</xdr:col>
      <xdr:colOff>2247900</xdr:colOff>
      <xdr:row>4</xdr:row>
      <xdr:rowOff>200025</xdr:rowOff>
    </xdr:to>
    <xdr:sp macro="" textlink="">
      <xdr:nvSpPr>
        <xdr:cNvPr id="156" name="Text Box 120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2809875" y="6953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57" name="Text Box 123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58" name="Text Box 124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59" name="Text Box 125">
          <a:extLst>
            <a:ext uri="{FF2B5EF4-FFF2-40B4-BE49-F238E27FC236}">
              <a16:creationId xmlns:a16="http://schemas.microsoft.com/office/drawing/2014/main" xmlns="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60" name="Text Box 126">
          <a:extLst>
            <a:ext uri="{FF2B5EF4-FFF2-40B4-BE49-F238E27FC236}">
              <a16:creationId xmlns:a16="http://schemas.microsoft.com/office/drawing/2014/main" xmlns="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61" name="Text Box 127">
          <a:extLst>
            <a:ext uri="{FF2B5EF4-FFF2-40B4-BE49-F238E27FC236}">
              <a16:creationId xmlns:a16="http://schemas.microsoft.com/office/drawing/2014/main" xmlns="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62" name="Text Box 128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63" name="Text Box 129">
          <a:extLst>
            <a:ext uri="{FF2B5EF4-FFF2-40B4-BE49-F238E27FC236}">
              <a16:creationId xmlns:a16="http://schemas.microsoft.com/office/drawing/2014/main" xmlns="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164" name="Text Box 130">
          <a:extLst>
            <a:ext uri="{FF2B5EF4-FFF2-40B4-BE49-F238E27FC236}">
              <a16:creationId xmlns:a16="http://schemas.microsoft.com/office/drawing/2014/main" xmlns="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65" name="Text Box 95">
          <a:extLst>
            <a:ext uri="{FF2B5EF4-FFF2-40B4-BE49-F238E27FC236}">
              <a16:creationId xmlns:a16="http://schemas.microsoft.com/office/drawing/2014/main" xmlns="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66" name="Text Box 96">
          <a:extLst>
            <a:ext uri="{FF2B5EF4-FFF2-40B4-BE49-F238E27FC236}">
              <a16:creationId xmlns:a16="http://schemas.microsoft.com/office/drawing/2014/main" xmlns="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67" name="Text Box 97">
          <a:extLst>
            <a:ext uri="{FF2B5EF4-FFF2-40B4-BE49-F238E27FC236}">
              <a16:creationId xmlns:a16="http://schemas.microsoft.com/office/drawing/2014/main" xmlns="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68" name="Text Box 98">
          <a:extLst>
            <a:ext uri="{FF2B5EF4-FFF2-40B4-BE49-F238E27FC236}">
              <a16:creationId xmlns:a16="http://schemas.microsoft.com/office/drawing/2014/main" xmlns="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69" name="Text Box 99">
          <a:extLst>
            <a:ext uri="{FF2B5EF4-FFF2-40B4-BE49-F238E27FC236}">
              <a16:creationId xmlns:a16="http://schemas.microsoft.com/office/drawing/2014/main" xmlns="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0" name="Text Box 100">
          <a:extLst>
            <a:ext uri="{FF2B5EF4-FFF2-40B4-BE49-F238E27FC236}">
              <a16:creationId xmlns:a16="http://schemas.microsoft.com/office/drawing/2014/main" xmlns="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1" name="Text Box 101">
          <a:extLst>
            <a:ext uri="{FF2B5EF4-FFF2-40B4-BE49-F238E27FC236}">
              <a16:creationId xmlns:a16="http://schemas.microsoft.com/office/drawing/2014/main" xmlns="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2" name="Text Box 102">
          <a:extLst>
            <a:ext uri="{FF2B5EF4-FFF2-40B4-BE49-F238E27FC236}">
              <a16:creationId xmlns:a16="http://schemas.microsoft.com/office/drawing/2014/main" xmlns="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3" name="Text Box 103">
          <a:extLst>
            <a:ext uri="{FF2B5EF4-FFF2-40B4-BE49-F238E27FC236}">
              <a16:creationId xmlns:a16="http://schemas.microsoft.com/office/drawing/2014/main" xmlns="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4" name="Text Box 104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5" name="Text Box 105">
          <a:extLst>
            <a:ext uri="{FF2B5EF4-FFF2-40B4-BE49-F238E27FC236}">
              <a16:creationId xmlns:a16="http://schemas.microsoft.com/office/drawing/2014/main" xmlns="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6" name="Text Box 106">
          <a:extLst>
            <a:ext uri="{FF2B5EF4-FFF2-40B4-BE49-F238E27FC236}">
              <a16:creationId xmlns:a16="http://schemas.microsoft.com/office/drawing/2014/main" xmlns="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7" name="Text Box 107">
          <a:extLst>
            <a:ext uri="{FF2B5EF4-FFF2-40B4-BE49-F238E27FC236}">
              <a16:creationId xmlns:a16="http://schemas.microsoft.com/office/drawing/2014/main" xmlns="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8" name="Text Box 108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79" name="Text Box 109">
          <a:extLst>
            <a:ext uri="{FF2B5EF4-FFF2-40B4-BE49-F238E27FC236}">
              <a16:creationId xmlns:a16="http://schemas.microsoft.com/office/drawing/2014/main" xmlns="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80" name="Text Box 110">
          <a:extLst>
            <a:ext uri="{FF2B5EF4-FFF2-40B4-BE49-F238E27FC236}">
              <a16:creationId xmlns:a16="http://schemas.microsoft.com/office/drawing/2014/main" xmlns="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81" name="Text Box 111">
          <a:extLst>
            <a:ext uri="{FF2B5EF4-FFF2-40B4-BE49-F238E27FC236}">
              <a16:creationId xmlns:a16="http://schemas.microsoft.com/office/drawing/2014/main" xmlns="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82" name="Text Box 112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83" name="Text Box 113">
          <a:extLst>
            <a:ext uri="{FF2B5EF4-FFF2-40B4-BE49-F238E27FC236}">
              <a16:creationId xmlns:a16="http://schemas.microsoft.com/office/drawing/2014/main" xmlns="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84" name="Text Box 114">
          <a:extLst>
            <a:ext uri="{FF2B5EF4-FFF2-40B4-BE49-F238E27FC236}">
              <a16:creationId xmlns:a16="http://schemas.microsoft.com/office/drawing/2014/main" xmlns="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85" name="Text Box 115">
          <a:extLst>
            <a:ext uri="{FF2B5EF4-FFF2-40B4-BE49-F238E27FC236}">
              <a16:creationId xmlns:a16="http://schemas.microsoft.com/office/drawing/2014/main" xmlns="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86" name="Text Box 116">
          <a:extLst>
            <a:ext uri="{FF2B5EF4-FFF2-40B4-BE49-F238E27FC236}">
              <a16:creationId xmlns:a16="http://schemas.microsoft.com/office/drawing/2014/main" xmlns="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87" name="Text Box 117">
          <a:extLst>
            <a:ext uri="{FF2B5EF4-FFF2-40B4-BE49-F238E27FC236}">
              <a16:creationId xmlns:a16="http://schemas.microsoft.com/office/drawing/2014/main" xmlns="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209550</xdr:rowOff>
    </xdr:to>
    <xdr:sp macro="" textlink="">
      <xdr:nvSpPr>
        <xdr:cNvPr id="188" name="Text Box 119">
          <a:extLst>
            <a:ext uri="{FF2B5EF4-FFF2-40B4-BE49-F238E27FC236}">
              <a16:creationId xmlns:a16="http://schemas.microsoft.com/office/drawing/2014/main" xmlns="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6</xdr:row>
      <xdr:rowOff>0</xdr:rowOff>
    </xdr:from>
    <xdr:to>
      <xdr:col>1</xdr:col>
      <xdr:colOff>2247900</xdr:colOff>
      <xdr:row>6</xdr:row>
      <xdr:rowOff>209550</xdr:rowOff>
    </xdr:to>
    <xdr:sp macro="" textlink="">
      <xdr:nvSpPr>
        <xdr:cNvPr id="189" name="Text Box 120">
          <a:extLst>
            <a:ext uri="{FF2B5EF4-FFF2-40B4-BE49-F238E27FC236}">
              <a16:creationId xmlns:a16="http://schemas.microsoft.com/office/drawing/2014/main" xmlns="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90" name="Text Box 123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91" name="Text Box 124">
          <a:extLst>
            <a:ext uri="{FF2B5EF4-FFF2-40B4-BE49-F238E27FC236}">
              <a16:creationId xmlns:a16="http://schemas.microsoft.com/office/drawing/2014/main" xmlns="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92" name="Text Box 125">
          <a:extLst>
            <a:ext uri="{FF2B5EF4-FFF2-40B4-BE49-F238E27FC236}">
              <a16:creationId xmlns:a16="http://schemas.microsoft.com/office/drawing/2014/main" xmlns="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93" name="Text Box 126">
          <a:extLst>
            <a:ext uri="{FF2B5EF4-FFF2-40B4-BE49-F238E27FC236}">
              <a16:creationId xmlns:a16="http://schemas.microsoft.com/office/drawing/2014/main" xmlns="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94" name="Text Box 127">
          <a:extLst>
            <a:ext uri="{FF2B5EF4-FFF2-40B4-BE49-F238E27FC236}">
              <a16:creationId xmlns:a16="http://schemas.microsoft.com/office/drawing/2014/main" xmlns="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95" name="Text Box 128">
          <a:extLst>
            <a:ext uri="{FF2B5EF4-FFF2-40B4-BE49-F238E27FC236}">
              <a16:creationId xmlns:a16="http://schemas.microsoft.com/office/drawing/2014/main" xmlns="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96" name="Text Box 129">
          <a:extLst>
            <a:ext uri="{FF2B5EF4-FFF2-40B4-BE49-F238E27FC236}">
              <a16:creationId xmlns:a16="http://schemas.microsoft.com/office/drawing/2014/main" xmlns="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</xdr:row>
      <xdr:rowOff>0</xdr:rowOff>
    </xdr:from>
    <xdr:to>
      <xdr:col>1</xdr:col>
      <xdr:colOff>2247900</xdr:colOff>
      <xdr:row>7</xdr:row>
      <xdr:rowOff>619125</xdr:rowOff>
    </xdr:to>
    <xdr:sp macro="" textlink="">
      <xdr:nvSpPr>
        <xdr:cNvPr id="197" name="Text Box 130">
          <a:extLst>
            <a:ext uri="{FF2B5EF4-FFF2-40B4-BE49-F238E27FC236}">
              <a16:creationId xmlns:a16="http://schemas.microsoft.com/office/drawing/2014/main" xmlns="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2809875" y="13620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9</xdr:row>
      <xdr:rowOff>0</xdr:rowOff>
    </xdr:from>
    <xdr:to>
      <xdr:col>1</xdr:col>
      <xdr:colOff>2247900</xdr:colOff>
      <xdr:row>9</xdr:row>
      <xdr:rowOff>200025</xdr:rowOff>
    </xdr:to>
    <xdr:sp macro="" textlink="">
      <xdr:nvSpPr>
        <xdr:cNvPr id="198" name="Text Box 119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2809875" y="23336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9</xdr:row>
      <xdr:rowOff>0</xdr:rowOff>
    </xdr:from>
    <xdr:to>
      <xdr:col>1</xdr:col>
      <xdr:colOff>2247900</xdr:colOff>
      <xdr:row>9</xdr:row>
      <xdr:rowOff>200025</xdr:rowOff>
    </xdr:to>
    <xdr:sp macro="" textlink="">
      <xdr:nvSpPr>
        <xdr:cNvPr id="199" name="Text Box 120">
          <a:extLst>
            <a:ext uri="{FF2B5EF4-FFF2-40B4-BE49-F238E27FC236}">
              <a16:creationId xmlns:a16="http://schemas.microsoft.com/office/drawing/2014/main" xmlns="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2809875" y="23336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0" name="Text Box 95">
          <a:extLst>
            <a:ext uri="{FF2B5EF4-FFF2-40B4-BE49-F238E27FC236}">
              <a16:creationId xmlns:a16="http://schemas.microsoft.com/office/drawing/2014/main" xmlns="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1" name="Text Box 96">
          <a:extLst>
            <a:ext uri="{FF2B5EF4-FFF2-40B4-BE49-F238E27FC236}">
              <a16:creationId xmlns:a16="http://schemas.microsoft.com/office/drawing/2014/main" xmlns="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2" name="Text Box 97">
          <a:extLst>
            <a:ext uri="{FF2B5EF4-FFF2-40B4-BE49-F238E27FC236}">
              <a16:creationId xmlns:a16="http://schemas.microsoft.com/office/drawing/2014/main" xmlns="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3" name="Text Box 98">
          <a:extLst>
            <a:ext uri="{FF2B5EF4-FFF2-40B4-BE49-F238E27FC236}">
              <a16:creationId xmlns:a16="http://schemas.microsoft.com/office/drawing/2014/main" xmlns="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4" name="Text Box 99">
          <a:extLst>
            <a:ext uri="{FF2B5EF4-FFF2-40B4-BE49-F238E27FC236}">
              <a16:creationId xmlns:a16="http://schemas.microsoft.com/office/drawing/2014/main" xmlns="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5" name="Text Box 100">
          <a:extLst>
            <a:ext uri="{FF2B5EF4-FFF2-40B4-BE49-F238E27FC236}">
              <a16:creationId xmlns:a16="http://schemas.microsoft.com/office/drawing/2014/main" xmlns="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6" name="Text Box 101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7" name="Text Box 102">
          <a:extLst>
            <a:ext uri="{FF2B5EF4-FFF2-40B4-BE49-F238E27FC236}">
              <a16:creationId xmlns:a16="http://schemas.microsoft.com/office/drawing/2014/main" xmlns="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8" name="Text Box 103">
          <a:extLst>
            <a:ext uri="{FF2B5EF4-FFF2-40B4-BE49-F238E27FC236}">
              <a16:creationId xmlns:a16="http://schemas.microsoft.com/office/drawing/2014/main" xmlns="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09" name="Text Box 104">
          <a:extLst>
            <a:ext uri="{FF2B5EF4-FFF2-40B4-BE49-F238E27FC236}">
              <a16:creationId xmlns:a16="http://schemas.microsoft.com/office/drawing/2014/main" xmlns="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0" name="Text Box 105">
          <a:extLst>
            <a:ext uri="{FF2B5EF4-FFF2-40B4-BE49-F238E27FC236}">
              <a16:creationId xmlns:a16="http://schemas.microsoft.com/office/drawing/2014/main" xmlns="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1" name="Text Box 106">
          <a:extLst>
            <a:ext uri="{FF2B5EF4-FFF2-40B4-BE49-F238E27FC236}">
              <a16:creationId xmlns:a16="http://schemas.microsoft.com/office/drawing/2014/main" xmlns="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2" name="Text Box 107">
          <a:extLst>
            <a:ext uri="{FF2B5EF4-FFF2-40B4-BE49-F238E27FC236}">
              <a16:creationId xmlns:a16="http://schemas.microsoft.com/office/drawing/2014/main" xmlns="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3" name="Text Box 108">
          <a:extLst>
            <a:ext uri="{FF2B5EF4-FFF2-40B4-BE49-F238E27FC236}">
              <a16:creationId xmlns:a16="http://schemas.microsoft.com/office/drawing/2014/main" xmlns="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4" name="Text Box 109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5" name="Text Box 110">
          <a:extLst>
            <a:ext uri="{FF2B5EF4-FFF2-40B4-BE49-F238E27FC236}">
              <a16:creationId xmlns:a16="http://schemas.microsoft.com/office/drawing/2014/main" xmlns="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6" name="Text Box 111">
          <a:extLst>
            <a:ext uri="{FF2B5EF4-FFF2-40B4-BE49-F238E27FC236}">
              <a16:creationId xmlns:a16="http://schemas.microsoft.com/office/drawing/2014/main" xmlns="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7" name="Text Box 112">
          <a:extLst>
            <a:ext uri="{FF2B5EF4-FFF2-40B4-BE49-F238E27FC236}">
              <a16:creationId xmlns:a16="http://schemas.microsoft.com/office/drawing/2014/main" xmlns="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8" name="Text Box 113">
          <a:extLst>
            <a:ext uri="{FF2B5EF4-FFF2-40B4-BE49-F238E27FC236}">
              <a16:creationId xmlns:a16="http://schemas.microsoft.com/office/drawing/2014/main" xmlns="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19" name="Text Box 114">
          <a:extLst>
            <a:ext uri="{FF2B5EF4-FFF2-40B4-BE49-F238E27FC236}">
              <a16:creationId xmlns:a16="http://schemas.microsoft.com/office/drawing/2014/main" xmlns="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0" name="Text Box 115">
          <a:extLst>
            <a:ext uri="{FF2B5EF4-FFF2-40B4-BE49-F238E27FC236}">
              <a16:creationId xmlns:a16="http://schemas.microsoft.com/office/drawing/2014/main" xmlns="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1" name="Text Box 116">
          <a:extLst>
            <a:ext uri="{FF2B5EF4-FFF2-40B4-BE49-F238E27FC236}">
              <a16:creationId xmlns:a16="http://schemas.microsoft.com/office/drawing/2014/main" xmlns="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2" name="Text Box 117">
          <a:extLst>
            <a:ext uri="{FF2B5EF4-FFF2-40B4-BE49-F238E27FC236}">
              <a16:creationId xmlns:a16="http://schemas.microsoft.com/office/drawing/2014/main" xmlns="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3" name="Text Box 123">
          <a:extLst>
            <a:ext uri="{FF2B5EF4-FFF2-40B4-BE49-F238E27FC236}">
              <a16:creationId xmlns:a16="http://schemas.microsoft.com/office/drawing/2014/main" xmlns="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4" name="Text Box 124">
          <a:extLst>
            <a:ext uri="{FF2B5EF4-FFF2-40B4-BE49-F238E27FC236}">
              <a16:creationId xmlns:a16="http://schemas.microsoft.com/office/drawing/2014/main" xmlns="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5" name="Text Box 125">
          <a:extLst>
            <a:ext uri="{FF2B5EF4-FFF2-40B4-BE49-F238E27FC236}">
              <a16:creationId xmlns:a16="http://schemas.microsoft.com/office/drawing/2014/main" xmlns="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6" name="Text Box 126">
          <a:extLst>
            <a:ext uri="{FF2B5EF4-FFF2-40B4-BE49-F238E27FC236}">
              <a16:creationId xmlns:a16="http://schemas.microsoft.com/office/drawing/2014/main" xmlns="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7" name="Text Box 127">
          <a:extLst>
            <a:ext uri="{FF2B5EF4-FFF2-40B4-BE49-F238E27FC236}">
              <a16:creationId xmlns:a16="http://schemas.microsoft.com/office/drawing/2014/main" xmlns="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8" name="Text Box 128">
          <a:extLst>
            <a:ext uri="{FF2B5EF4-FFF2-40B4-BE49-F238E27FC236}">
              <a16:creationId xmlns:a16="http://schemas.microsoft.com/office/drawing/2014/main" xmlns="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29" name="Text Box 129">
          <a:extLst>
            <a:ext uri="{FF2B5EF4-FFF2-40B4-BE49-F238E27FC236}">
              <a16:creationId xmlns:a16="http://schemas.microsoft.com/office/drawing/2014/main" xmlns="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0</xdr:rowOff>
    </xdr:from>
    <xdr:to>
      <xdr:col>1</xdr:col>
      <xdr:colOff>2247900</xdr:colOff>
      <xdr:row>6</xdr:row>
      <xdr:rowOff>19050</xdr:rowOff>
    </xdr:to>
    <xdr:sp macro="" textlink="">
      <xdr:nvSpPr>
        <xdr:cNvPr id="230" name="Text Box 130">
          <a:extLst>
            <a:ext uri="{FF2B5EF4-FFF2-40B4-BE49-F238E27FC236}">
              <a16:creationId xmlns:a16="http://schemas.microsoft.com/office/drawing/2014/main" xmlns="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2809875" y="10287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333375</xdr:rowOff>
    </xdr:from>
    <xdr:to>
      <xdr:col>1</xdr:col>
      <xdr:colOff>2247900</xdr:colOff>
      <xdr:row>6</xdr:row>
      <xdr:rowOff>209550</xdr:rowOff>
    </xdr:to>
    <xdr:sp macro="" textlink="">
      <xdr:nvSpPr>
        <xdr:cNvPr id="231" name="Text Box 119">
          <a:extLst>
            <a:ext uri="{FF2B5EF4-FFF2-40B4-BE49-F238E27FC236}">
              <a16:creationId xmlns:a16="http://schemas.microsoft.com/office/drawing/2014/main" xmlns="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5</xdr:row>
      <xdr:rowOff>333375</xdr:rowOff>
    </xdr:from>
    <xdr:to>
      <xdr:col>1</xdr:col>
      <xdr:colOff>2247900</xdr:colOff>
      <xdr:row>6</xdr:row>
      <xdr:rowOff>209550</xdr:rowOff>
    </xdr:to>
    <xdr:sp macro="" textlink="">
      <xdr:nvSpPr>
        <xdr:cNvPr id="232" name="Text Box 120">
          <a:extLst>
            <a:ext uri="{FF2B5EF4-FFF2-40B4-BE49-F238E27FC236}">
              <a16:creationId xmlns:a16="http://schemas.microsoft.com/office/drawing/2014/main" xmlns="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2809875" y="12001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33" name="Text Box 95">
          <a:extLst>
            <a:ext uri="{FF2B5EF4-FFF2-40B4-BE49-F238E27FC236}">
              <a16:creationId xmlns:a16="http://schemas.microsoft.com/office/drawing/2014/main" xmlns="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34" name="Text Box 96">
          <a:extLst>
            <a:ext uri="{FF2B5EF4-FFF2-40B4-BE49-F238E27FC236}">
              <a16:creationId xmlns:a16="http://schemas.microsoft.com/office/drawing/2014/main" xmlns="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35" name="Text Box 97">
          <a:extLst>
            <a:ext uri="{FF2B5EF4-FFF2-40B4-BE49-F238E27FC236}">
              <a16:creationId xmlns:a16="http://schemas.microsoft.com/office/drawing/2014/main" xmlns="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36" name="Text Box 98">
          <a:extLst>
            <a:ext uri="{FF2B5EF4-FFF2-40B4-BE49-F238E27FC236}">
              <a16:creationId xmlns:a16="http://schemas.microsoft.com/office/drawing/2014/main" xmlns="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37" name="Text Box 99">
          <a:extLst>
            <a:ext uri="{FF2B5EF4-FFF2-40B4-BE49-F238E27FC236}">
              <a16:creationId xmlns:a16="http://schemas.microsoft.com/office/drawing/2014/main" xmlns="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38" name="Text Box 100">
          <a:extLst>
            <a:ext uri="{FF2B5EF4-FFF2-40B4-BE49-F238E27FC236}">
              <a16:creationId xmlns:a16="http://schemas.microsoft.com/office/drawing/2014/main" xmlns="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39" name="Text Box 101">
          <a:extLst>
            <a:ext uri="{FF2B5EF4-FFF2-40B4-BE49-F238E27FC236}">
              <a16:creationId xmlns:a16="http://schemas.microsoft.com/office/drawing/2014/main" xmlns="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0" name="Text Box 102">
          <a:extLst>
            <a:ext uri="{FF2B5EF4-FFF2-40B4-BE49-F238E27FC236}">
              <a16:creationId xmlns:a16="http://schemas.microsoft.com/office/drawing/2014/main" xmlns="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1" name="Text Box 103">
          <a:extLst>
            <a:ext uri="{FF2B5EF4-FFF2-40B4-BE49-F238E27FC236}">
              <a16:creationId xmlns:a16="http://schemas.microsoft.com/office/drawing/2014/main" xmlns="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2" name="Text Box 104">
          <a:extLst>
            <a:ext uri="{FF2B5EF4-FFF2-40B4-BE49-F238E27FC236}">
              <a16:creationId xmlns:a16="http://schemas.microsoft.com/office/drawing/2014/main" xmlns="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3" name="Text Box 105">
          <a:extLst>
            <a:ext uri="{FF2B5EF4-FFF2-40B4-BE49-F238E27FC236}">
              <a16:creationId xmlns:a16="http://schemas.microsoft.com/office/drawing/2014/main" xmlns="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4" name="Text Box 106">
          <a:extLst>
            <a:ext uri="{FF2B5EF4-FFF2-40B4-BE49-F238E27FC236}">
              <a16:creationId xmlns:a16="http://schemas.microsoft.com/office/drawing/2014/main" xmlns="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5" name="Text Box 107">
          <a:extLst>
            <a:ext uri="{FF2B5EF4-FFF2-40B4-BE49-F238E27FC236}">
              <a16:creationId xmlns:a16="http://schemas.microsoft.com/office/drawing/2014/main" xmlns="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6" name="Text Box 108">
          <a:extLst>
            <a:ext uri="{FF2B5EF4-FFF2-40B4-BE49-F238E27FC236}">
              <a16:creationId xmlns:a16="http://schemas.microsoft.com/office/drawing/2014/main" xmlns="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7" name="Text Box 109">
          <a:extLst>
            <a:ext uri="{FF2B5EF4-FFF2-40B4-BE49-F238E27FC236}">
              <a16:creationId xmlns:a16="http://schemas.microsoft.com/office/drawing/2014/main" xmlns="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8" name="Text Box 110">
          <a:extLst>
            <a:ext uri="{FF2B5EF4-FFF2-40B4-BE49-F238E27FC236}">
              <a16:creationId xmlns:a16="http://schemas.microsoft.com/office/drawing/2014/main" xmlns="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49" name="Text Box 111">
          <a:extLst>
            <a:ext uri="{FF2B5EF4-FFF2-40B4-BE49-F238E27FC236}">
              <a16:creationId xmlns:a16="http://schemas.microsoft.com/office/drawing/2014/main" xmlns="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0" name="Text Box 112">
          <a:extLst>
            <a:ext uri="{FF2B5EF4-FFF2-40B4-BE49-F238E27FC236}">
              <a16:creationId xmlns:a16="http://schemas.microsoft.com/office/drawing/2014/main" xmlns="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1" name="Text Box 113">
          <a:extLst>
            <a:ext uri="{FF2B5EF4-FFF2-40B4-BE49-F238E27FC236}">
              <a16:creationId xmlns:a16="http://schemas.microsoft.com/office/drawing/2014/main" xmlns="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2" name="Text Box 114">
          <a:extLst>
            <a:ext uri="{FF2B5EF4-FFF2-40B4-BE49-F238E27FC236}">
              <a16:creationId xmlns:a16="http://schemas.microsoft.com/office/drawing/2014/main" xmlns="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3" name="Text Box 115">
          <a:extLst>
            <a:ext uri="{FF2B5EF4-FFF2-40B4-BE49-F238E27FC236}">
              <a16:creationId xmlns:a16="http://schemas.microsoft.com/office/drawing/2014/main" xmlns="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4" name="Text Box 116">
          <a:extLst>
            <a:ext uri="{FF2B5EF4-FFF2-40B4-BE49-F238E27FC236}">
              <a16:creationId xmlns:a16="http://schemas.microsoft.com/office/drawing/2014/main" xmlns="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5" name="Text Box 117">
          <a:extLst>
            <a:ext uri="{FF2B5EF4-FFF2-40B4-BE49-F238E27FC236}">
              <a16:creationId xmlns:a16="http://schemas.microsoft.com/office/drawing/2014/main" xmlns="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6" name="Text Box 123">
          <a:extLst>
            <a:ext uri="{FF2B5EF4-FFF2-40B4-BE49-F238E27FC236}">
              <a16:creationId xmlns:a16="http://schemas.microsoft.com/office/drawing/2014/main" xmlns="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7" name="Text Box 124">
          <a:extLst>
            <a:ext uri="{FF2B5EF4-FFF2-40B4-BE49-F238E27FC236}">
              <a16:creationId xmlns:a16="http://schemas.microsoft.com/office/drawing/2014/main" xmlns="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8" name="Text Box 125">
          <a:extLst>
            <a:ext uri="{FF2B5EF4-FFF2-40B4-BE49-F238E27FC236}">
              <a16:creationId xmlns:a16="http://schemas.microsoft.com/office/drawing/2014/main" xmlns="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59" name="Text Box 126">
          <a:extLst>
            <a:ext uri="{FF2B5EF4-FFF2-40B4-BE49-F238E27FC236}">
              <a16:creationId xmlns:a16="http://schemas.microsoft.com/office/drawing/2014/main" xmlns="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60" name="Text Box 127">
          <a:extLst>
            <a:ext uri="{FF2B5EF4-FFF2-40B4-BE49-F238E27FC236}">
              <a16:creationId xmlns:a16="http://schemas.microsoft.com/office/drawing/2014/main" xmlns="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61" name="Text Box 128">
          <a:extLst>
            <a:ext uri="{FF2B5EF4-FFF2-40B4-BE49-F238E27FC236}">
              <a16:creationId xmlns:a16="http://schemas.microsoft.com/office/drawing/2014/main" xmlns="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62" name="Text Box 129">
          <a:extLst>
            <a:ext uri="{FF2B5EF4-FFF2-40B4-BE49-F238E27FC236}">
              <a16:creationId xmlns:a16="http://schemas.microsoft.com/office/drawing/2014/main" xmlns="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2</xdr:row>
      <xdr:rowOff>0</xdr:rowOff>
    </xdr:from>
    <xdr:to>
      <xdr:col>1</xdr:col>
      <xdr:colOff>2247900</xdr:colOff>
      <xdr:row>3</xdr:row>
      <xdr:rowOff>19050</xdr:rowOff>
    </xdr:to>
    <xdr:sp macro="" textlink="">
      <xdr:nvSpPr>
        <xdr:cNvPr id="263" name="Text Box 130">
          <a:extLst>
            <a:ext uri="{FF2B5EF4-FFF2-40B4-BE49-F238E27FC236}">
              <a16:creationId xmlns:a16="http://schemas.microsoft.com/office/drawing/2014/main" xmlns="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2809875" y="35242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64" name="Text Box 95">
          <a:extLst>
            <a:ext uri="{FF2B5EF4-FFF2-40B4-BE49-F238E27FC236}">
              <a16:creationId xmlns:a16="http://schemas.microsoft.com/office/drawing/2014/main" xmlns="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65" name="Text Box 96">
          <a:extLst>
            <a:ext uri="{FF2B5EF4-FFF2-40B4-BE49-F238E27FC236}">
              <a16:creationId xmlns:a16="http://schemas.microsoft.com/office/drawing/2014/main" xmlns="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66" name="Text Box 97">
          <a:extLst>
            <a:ext uri="{FF2B5EF4-FFF2-40B4-BE49-F238E27FC236}">
              <a16:creationId xmlns:a16="http://schemas.microsoft.com/office/drawing/2014/main" xmlns="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67" name="Text Box 98">
          <a:extLst>
            <a:ext uri="{FF2B5EF4-FFF2-40B4-BE49-F238E27FC236}">
              <a16:creationId xmlns:a16="http://schemas.microsoft.com/office/drawing/2014/main" xmlns="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68" name="Text Box 99">
          <a:extLst>
            <a:ext uri="{FF2B5EF4-FFF2-40B4-BE49-F238E27FC236}">
              <a16:creationId xmlns:a16="http://schemas.microsoft.com/office/drawing/2014/main" xmlns="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69" name="Text Box 100">
          <a:extLst>
            <a:ext uri="{FF2B5EF4-FFF2-40B4-BE49-F238E27FC236}">
              <a16:creationId xmlns:a16="http://schemas.microsoft.com/office/drawing/2014/main" xmlns="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0" name="Text Box 101">
          <a:extLst>
            <a:ext uri="{FF2B5EF4-FFF2-40B4-BE49-F238E27FC236}">
              <a16:creationId xmlns:a16="http://schemas.microsoft.com/office/drawing/2014/main" xmlns="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1" name="Text Box 102">
          <a:extLst>
            <a:ext uri="{FF2B5EF4-FFF2-40B4-BE49-F238E27FC236}">
              <a16:creationId xmlns:a16="http://schemas.microsoft.com/office/drawing/2014/main" xmlns="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2" name="Text Box 103">
          <a:extLst>
            <a:ext uri="{FF2B5EF4-FFF2-40B4-BE49-F238E27FC236}">
              <a16:creationId xmlns:a16="http://schemas.microsoft.com/office/drawing/2014/main" xmlns="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3" name="Text Box 104">
          <a:extLst>
            <a:ext uri="{FF2B5EF4-FFF2-40B4-BE49-F238E27FC236}">
              <a16:creationId xmlns:a16="http://schemas.microsoft.com/office/drawing/2014/main" xmlns="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4" name="Text Box 105">
          <a:extLst>
            <a:ext uri="{FF2B5EF4-FFF2-40B4-BE49-F238E27FC236}">
              <a16:creationId xmlns:a16="http://schemas.microsoft.com/office/drawing/2014/main" xmlns="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5" name="Text Box 106">
          <a:extLst>
            <a:ext uri="{FF2B5EF4-FFF2-40B4-BE49-F238E27FC236}">
              <a16:creationId xmlns:a16="http://schemas.microsoft.com/office/drawing/2014/main" xmlns="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6" name="Text Box 107">
          <a:extLst>
            <a:ext uri="{FF2B5EF4-FFF2-40B4-BE49-F238E27FC236}">
              <a16:creationId xmlns:a16="http://schemas.microsoft.com/office/drawing/2014/main" xmlns="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7" name="Text Box 108">
          <a:extLst>
            <a:ext uri="{FF2B5EF4-FFF2-40B4-BE49-F238E27FC236}">
              <a16:creationId xmlns:a16="http://schemas.microsoft.com/office/drawing/2014/main" xmlns="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8" name="Text Box 109">
          <a:extLst>
            <a:ext uri="{FF2B5EF4-FFF2-40B4-BE49-F238E27FC236}">
              <a16:creationId xmlns:a16="http://schemas.microsoft.com/office/drawing/2014/main" xmlns="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79" name="Text Box 110">
          <a:extLst>
            <a:ext uri="{FF2B5EF4-FFF2-40B4-BE49-F238E27FC236}">
              <a16:creationId xmlns:a16="http://schemas.microsoft.com/office/drawing/2014/main" xmlns="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0" name="Text Box 111">
          <a:extLst>
            <a:ext uri="{FF2B5EF4-FFF2-40B4-BE49-F238E27FC236}">
              <a16:creationId xmlns:a16="http://schemas.microsoft.com/office/drawing/2014/main" xmlns="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1" name="Text Box 112">
          <a:extLst>
            <a:ext uri="{FF2B5EF4-FFF2-40B4-BE49-F238E27FC236}">
              <a16:creationId xmlns:a16="http://schemas.microsoft.com/office/drawing/2014/main" xmlns="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2" name="Text Box 113">
          <a:extLst>
            <a:ext uri="{FF2B5EF4-FFF2-40B4-BE49-F238E27FC236}">
              <a16:creationId xmlns:a16="http://schemas.microsoft.com/office/drawing/2014/main" xmlns="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3" name="Text Box 114">
          <a:extLst>
            <a:ext uri="{FF2B5EF4-FFF2-40B4-BE49-F238E27FC236}">
              <a16:creationId xmlns:a16="http://schemas.microsoft.com/office/drawing/2014/main" xmlns="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4" name="Text Box 115">
          <a:extLst>
            <a:ext uri="{FF2B5EF4-FFF2-40B4-BE49-F238E27FC236}">
              <a16:creationId xmlns:a16="http://schemas.microsoft.com/office/drawing/2014/main" xmlns="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5" name="Text Box 116">
          <a:extLst>
            <a:ext uri="{FF2B5EF4-FFF2-40B4-BE49-F238E27FC236}">
              <a16:creationId xmlns:a16="http://schemas.microsoft.com/office/drawing/2014/main" xmlns="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6" name="Text Box 117">
          <a:extLst>
            <a:ext uri="{FF2B5EF4-FFF2-40B4-BE49-F238E27FC236}">
              <a16:creationId xmlns:a16="http://schemas.microsoft.com/office/drawing/2014/main" xmlns="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7" name="Text Box 123">
          <a:extLst>
            <a:ext uri="{FF2B5EF4-FFF2-40B4-BE49-F238E27FC236}">
              <a16:creationId xmlns:a16="http://schemas.microsoft.com/office/drawing/2014/main" xmlns="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8" name="Text Box 124">
          <a:extLst>
            <a:ext uri="{FF2B5EF4-FFF2-40B4-BE49-F238E27FC236}">
              <a16:creationId xmlns:a16="http://schemas.microsoft.com/office/drawing/2014/main" xmlns="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89" name="Text Box 125">
          <a:extLst>
            <a:ext uri="{FF2B5EF4-FFF2-40B4-BE49-F238E27FC236}">
              <a16:creationId xmlns:a16="http://schemas.microsoft.com/office/drawing/2014/main" xmlns="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90" name="Text Box 126">
          <a:extLst>
            <a:ext uri="{FF2B5EF4-FFF2-40B4-BE49-F238E27FC236}">
              <a16:creationId xmlns:a16="http://schemas.microsoft.com/office/drawing/2014/main" xmlns="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91" name="Text Box 127">
          <a:extLst>
            <a:ext uri="{FF2B5EF4-FFF2-40B4-BE49-F238E27FC236}">
              <a16:creationId xmlns:a16="http://schemas.microsoft.com/office/drawing/2014/main" xmlns="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92" name="Text Box 128">
          <a:extLst>
            <a:ext uri="{FF2B5EF4-FFF2-40B4-BE49-F238E27FC236}">
              <a16:creationId xmlns:a16="http://schemas.microsoft.com/office/drawing/2014/main" xmlns="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93" name="Text Box 129">
          <a:extLst>
            <a:ext uri="{FF2B5EF4-FFF2-40B4-BE49-F238E27FC236}">
              <a16:creationId xmlns:a16="http://schemas.microsoft.com/office/drawing/2014/main" xmlns="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0</xdr:rowOff>
    </xdr:from>
    <xdr:to>
      <xdr:col>1</xdr:col>
      <xdr:colOff>2247900</xdr:colOff>
      <xdr:row>2</xdr:row>
      <xdr:rowOff>0</xdr:rowOff>
    </xdr:to>
    <xdr:sp macro="" textlink="">
      <xdr:nvSpPr>
        <xdr:cNvPr id="294" name="Text Box 130">
          <a:extLst>
            <a:ext uri="{FF2B5EF4-FFF2-40B4-BE49-F238E27FC236}">
              <a16:creationId xmlns:a16="http://schemas.microsoft.com/office/drawing/2014/main" xmlns="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2809875" y="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333375</xdr:rowOff>
    </xdr:from>
    <xdr:to>
      <xdr:col>1</xdr:col>
      <xdr:colOff>2247900</xdr:colOff>
      <xdr:row>2</xdr:row>
      <xdr:rowOff>0</xdr:rowOff>
    </xdr:to>
    <xdr:sp macro="" textlink="">
      <xdr:nvSpPr>
        <xdr:cNvPr id="295" name="Text Box 119">
          <a:extLst>
            <a:ext uri="{FF2B5EF4-FFF2-40B4-BE49-F238E27FC236}">
              <a16:creationId xmlns:a16="http://schemas.microsoft.com/office/drawing/2014/main" xmlns="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0</xdr:row>
      <xdr:rowOff>333375</xdr:rowOff>
    </xdr:from>
    <xdr:to>
      <xdr:col>1</xdr:col>
      <xdr:colOff>2247900</xdr:colOff>
      <xdr:row>2</xdr:row>
      <xdr:rowOff>0</xdr:rowOff>
    </xdr:to>
    <xdr:sp macro="" textlink="">
      <xdr:nvSpPr>
        <xdr:cNvPr id="296" name="Text Box 120">
          <a:extLst>
            <a:ext uri="{FF2B5EF4-FFF2-40B4-BE49-F238E27FC236}">
              <a16:creationId xmlns:a16="http://schemas.microsoft.com/office/drawing/2014/main" xmlns="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2809875" y="1714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2162175</xdr:colOff>
      <xdr:row>35</xdr:row>
      <xdr:rowOff>0</xdr:rowOff>
    </xdr:from>
    <xdr:to>
      <xdr:col>1</xdr:col>
      <xdr:colOff>2162175</xdr:colOff>
      <xdr:row>35</xdr:row>
      <xdr:rowOff>161925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280987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xmlns="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xmlns="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xmlns="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xmlns="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xmlns="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xmlns="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xmlns="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5" name="Text Box 10">
          <a:extLst>
            <a:ext uri="{FF2B5EF4-FFF2-40B4-BE49-F238E27FC236}">
              <a16:creationId xmlns:a16="http://schemas.microsoft.com/office/drawing/2014/main" xmlns="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xmlns="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7" name="Text Box 12">
          <a:extLst>
            <a:ext uri="{FF2B5EF4-FFF2-40B4-BE49-F238E27FC236}">
              <a16:creationId xmlns:a16="http://schemas.microsoft.com/office/drawing/2014/main" xmlns="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8" name="Text Box 13">
          <a:extLst>
            <a:ext uri="{FF2B5EF4-FFF2-40B4-BE49-F238E27FC236}">
              <a16:creationId xmlns:a16="http://schemas.microsoft.com/office/drawing/2014/main" xmlns="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09" name="Text Box 14">
          <a:extLst>
            <a:ext uri="{FF2B5EF4-FFF2-40B4-BE49-F238E27FC236}">
              <a16:creationId xmlns:a16="http://schemas.microsoft.com/office/drawing/2014/main" xmlns="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xmlns="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xmlns="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xmlns="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xmlns="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xmlns="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5" name="Text Box 20">
          <a:extLst>
            <a:ext uri="{FF2B5EF4-FFF2-40B4-BE49-F238E27FC236}">
              <a16:creationId xmlns:a16="http://schemas.microsoft.com/office/drawing/2014/main" xmlns="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xmlns="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7" name="Text Box 22">
          <a:extLst>
            <a:ext uri="{FF2B5EF4-FFF2-40B4-BE49-F238E27FC236}">
              <a16:creationId xmlns:a16="http://schemas.microsoft.com/office/drawing/2014/main" xmlns="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8" name="Text Box 23">
          <a:extLst>
            <a:ext uri="{FF2B5EF4-FFF2-40B4-BE49-F238E27FC236}">
              <a16:creationId xmlns:a16="http://schemas.microsoft.com/office/drawing/2014/main" xmlns="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xmlns="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20" name="Text Box 25">
          <a:extLst>
            <a:ext uri="{FF2B5EF4-FFF2-40B4-BE49-F238E27FC236}">
              <a16:creationId xmlns:a16="http://schemas.microsoft.com/office/drawing/2014/main" xmlns="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1" name="Text Box 26">
          <a:extLst>
            <a:ext uri="{FF2B5EF4-FFF2-40B4-BE49-F238E27FC236}">
              <a16:creationId xmlns:a16="http://schemas.microsoft.com/office/drawing/2014/main" xmlns="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2" name="Text Box 27">
          <a:extLst>
            <a:ext uri="{FF2B5EF4-FFF2-40B4-BE49-F238E27FC236}">
              <a16:creationId xmlns:a16="http://schemas.microsoft.com/office/drawing/2014/main" xmlns="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3" name="Text Box 28">
          <a:extLst>
            <a:ext uri="{FF2B5EF4-FFF2-40B4-BE49-F238E27FC236}">
              <a16:creationId xmlns:a16="http://schemas.microsoft.com/office/drawing/2014/main" xmlns="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4" name="Text Box 29">
          <a:extLst>
            <a:ext uri="{FF2B5EF4-FFF2-40B4-BE49-F238E27FC236}">
              <a16:creationId xmlns:a16="http://schemas.microsoft.com/office/drawing/2014/main" xmlns="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5" name="Text Box 30">
          <a:extLst>
            <a:ext uri="{FF2B5EF4-FFF2-40B4-BE49-F238E27FC236}">
              <a16:creationId xmlns:a16="http://schemas.microsoft.com/office/drawing/2014/main" xmlns="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6" name="Text Box 31">
          <a:extLst>
            <a:ext uri="{FF2B5EF4-FFF2-40B4-BE49-F238E27FC236}">
              <a16:creationId xmlns:a16="http://schemas.microsoft.com/office/drawing/2014/main" xmlns="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7" name="Text Box 32">
          <a:extLst>
            <a:ext uri="{FF2B5EF4-FFF2-40B4-BE49-F238E27FC236}">
              <a16:creationId xmlns:a16="http://schemas.microsoft.com/office/drawing/2014/main" xmlns="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8" name="Text Box 33">
          <a:extLst>
            <a:ext uri="{FF2B5EF4-FFF2-40B4-BE49-F238E27FC236}">
              <a16:creationId xmlns:a16="http://schemas.microsoft.com/office/drawing/2014/main" xmlns="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29" name="Text Box 34">
          <a:extLst>
            <a:ext uri="{FF2B5EF4-FFF2-40B4-BE49-F238E27FC236}">
              <a16:creationId xmlns:a16="http://schemas.microsoft.com/office/drawing/2014/main" xmlns="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0" name="Text Box 35">
          <a:extLst>
            <a:ext uri="{FF2B5EF4-FFF2-40B4-BE49-F238E27FC236}">
              <a16:creationId xmlns:a16="http://schemas.microsoft.com/office/drawing/2014/main" xmlns="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1" name="Text Box 36">
          <a:extLst>
            <a:ext uri="{FF2B5EF4-FFF2-40B4-BE49-F238E27FC236}">
              <a16:creationId xmlns:a16="http://schemas.microsoft.com/office/drawing/2014/main" xmlns="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2" name="Text Box 37">
          <a:extLst>
            <a:ext uri="{FF2B5EF4-FFF2-40B4-BE49-F238E27FC236}">
              <a16:creationId xmlns:a16="http://schemas.microsoft.com/office/drawing/2014/main" xmlns="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3" name="Text Box 38">
          <a:extLst>
            <a:ext uri="{FF2B5EF4-FFF2-40B4-BE49-F238E27FC236}">
              <a16:creationId xmlns:a16="http://schemas.microsoft.com/office/drawing/2014/main" xmlns="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xmlns="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5" name="Text Box 40">
          <a:extLst>
            <a:ext uri="{FF2B5EF4-FFF2-40B4-BE49-F238E27FC236}">
              <a16:creationId xmlns:a16="http://schemas.microsoft.com/office/drawing/2014/main" xmlns="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6" name="Text Box 41">
          <a:extLst>
            <a:ext uri="{FF2B5EF4-FFF2-40B4-BE49-F238E27FC236}">
              <a16:creationId xmlns:a16="http://schemas.microsoft.com/office/drawing/2014/main" xmlns="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7" name="Text Box 42">
          <a:extLst>
            <a:ext uri="{FF2B5EF4-FFF2-40B4-BE49-F238E27FC236}">
              <a16:creationId xmlns:a16="http://schemas.microsoft.com/office/drawing/2014/main" xmlns="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8" name="Text Box 43">
          <a:extLst>
            <a:ext uri="{FF2B5EF4-FFF2-40B4-BE49-F238E27FC236}">
              <a16:creationId xmlns:a16="http://schemas.microsoft.com/office/drawing/2014/main" xmlns="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39" name="Text Box 44">
          <a:extLst>
            <a:ext uri="{FF2B5EF4-FFF2-40B4-BE49-F238E27FC236}">
              <a16:creationId xmlns:a16="http://schemas.microsoft.com/office/drawing/2014/main" xmlns="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0" name="Text Box 45">
          <a:extLst>
            <a:ext uri="{FF2B5EF4-FFF2-40B4-BE49-F238E27FC236}">
              <a16:creationId xmlns:a16="http://schemas.microsoft.com/office/drawing/2014/main" xmlns="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1" name="Text Box 46">
          <a:extLst>
            <a:ext uri="{FF2B5EF4-FFF2-40B4-BE49-F238E27FC236}">
              <a16:creationId xmlns:a16="http://schemas.microsoft.com/office/drawing/2014/main" xmlns="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xmlns="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43" name="Text Box 48">
          <a:extLst>
            <a:ext uri="{FF2B5EF4-FFF2-40B4-BE49-F238E27FC236}">
              <a16:creationId xmlns:a16="http://schemas.microsoft.com/office/drawing/2014/main" xmlns="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4" name="Text Box 49">
          <a:extLst>
            <a:ext uri="{FF2B5EF4-FFF2-40B4-BE49-F238E27FC236}">
              <a16:creationId xmlns:a16="http://schemas.microsoft.com/office/drawing/2014/main" xmlns="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5" name="Text Box 50">
          <a:extLst>
            <a:ext uri="{FF2B5EF4-FFF2-40B4-BE49-F238E27FC236}">
              <a16:creationId xmlns:a16="http://schemas.microsoft.com/office/drawing/2014/main" xmlns="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6" name="Text Box 51">
          <a:extLst>
            <a:ext uri="{FF2B5EF4-FFF2-40B4-BE49-F238E27FC236}">
              <a16:creationId xmlns:a16="http://schemas.microsoft.com/office/drawing/2014/main" xmlns="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7" name="Text Box 52">
          <a:extLst>
            <a:ext uri="{FF2B5EF4-FFF2-40B4-BE49-F238E27FC236}">
              <a16:creationId xmlns:a16="http://schemas.microsoft.com/office/drawing/2014/main" xmlns="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8" name="Text Box 53">
          <a:extLst>
            <a:ext uri="{FF2B5EF4-FFF2-40B4-BE49-F238E27FC236}">
              <a16:creationId xmlns:a16="http://schemas.microsoft.com/office/drawing/2014/main" xmlns="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49" name="Text Box 54">
          <a:extLst>
            <a:ext uri="{FF2B5EF4-FFF2-40B4-BE49-F238E27FC236}">
              <a16:creationId xmlns:a16="http://schemas.microsoft.com/office/drawing/2014/main" xmlns="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0" name="Text Box 55">
          <a:extLst>
            <a:ext uri="{FF2B5EF4-FFF2-40B4-BE49-F238E27FC236}">
              <a16:creationId xmlns:a16="http://schemas.microsoft.com/office/drawing/2014/main" xmlns="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1" name="Text Box 56">
          <a:extLst>
            <a:ext uri="{FF2B5EF4-FFF2-40B4-BE49-F238E27FC236}">
              <a16:creationId xmlns:a16="http://schemas.microsoft.com/office/drawing/2014/main" xmlns="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2" name="Text Box 57">
          <a:extLst>
            <a:ext uri="{FF2B5EF4-FFF2-40B4-BE49-F238E27FC236}">
              <a16:creationId xmlns:a16="http://schemas.microsoft.com/office/drawing/2014/main" xmlns="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3" name="Text Box 58">
          <a:extLst>
            <a:ext uri="{FF2B5EF4-FFF2-40B4-BE49-F238E27FC236}">
              <a16:creationId xmlns:a16="http://schemas.microsoft.com/office/drawing/2014/main" xmlns="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4" name="Text Box 59">
          <a:extLst>
            <a:ext uri="{FF2B5EF4-FFF2-40B4-BE49-F238E27FC236}">
              <a16:creationId xmlns:a16="http://schemas.microsoft.com/office/drawing/2014/main" xmlns="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5" name="Text Box 60">
          <a:extLst>
            <a:ext uri="{FF2B5EF4-FFF2-40B4-BE49-F238E27FC236}">
              <a16:creationId xmlns:a16="http://schemas.microsoft.com/office/drawing/2014/main" xmlns="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6" name="Text Box 61">
          <a:extLst>
            <a:ext uri="{FF2B5EF4-FFF2-40B4-BE49-F238E27FC236}">
              <a16:creationId xmlns:a16="http://schemas.microsoft.com/office/drawing/2014/main" xmlns="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7" name="Text Box 62">
          <a:extLst>
            <a:ext uri="{FF2B5EF4-FFF2-40B4-BE49-F238E27FC236}">
              <a16:creationId xmlns:a16="http://schemas.microsoft.com/office/drawing/2014/main" xmlns="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8" name="Text Box 63">
          <a:extLst>
            <a:ext uri="{FF2B5EF4-FFF2-40B4-BE49-F238E27FC236}">
              <a16:creationId xmlns:a16="http://schemas.microsoft.com/office/drawing/2014/main" xmlns="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59" name="Text Box 64">
          <a:extLst>
            <a:ext uri="{FF2B5EF4-FFF2-40B4-BE49-F238E27FC236}">
              <a16:creationId xmlns:a16="http://schemas.microsoft.com/office/drawing/2014/main" xmlns="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0" name="Text Box 65">
          <a:extLst>
            <a:ext uri="{FF2B5EF4-FFF2-40B4-BE49-F238E27FC236}">
              <a16:creationId xmlns:a16="http://schemas.microsoft.com/office/drawing/2014/main" xmlns="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1" name="Text Box 66">
          <a:extLst>
            <a:ext uri="{FF2B5EF4-FFF2-40B4-BE49-F238E27FC236}">
              <a16:creationId xmlns:a16="http://schemas.microsoft.com/office/drawing/2014/main" xmlns="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2" name="Text Box 67">
          <a:extLst>
            <a:ext uri="{FF2B5EF4-FFF2-40B4-BE49-F238E27FC236}">
              <a16:creationId xmlns:a16="http://schemas.microsoft.com/office/drawing/2014/main" xmlns="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3" name="Text Box 68">
          <a:extLst>
            <a:ext uri="{FF2B5EF4-FFF2-40B4-BE49-F238E27FC236}">
              <a16:creationId xmlns:a16="http://schemas.microsoft.com/office/drawing/2014/main" xmlns="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4" name="Text Box 69">
          <a:extLst>
            <a:ext uri="{FF2B5EF4-FFF2-40B4-BE49-F238E27FC236}">
              <a16:creationId xmlns:a16="http://schemas.microsoft.com/office/drawing/2014/main" xmlns="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5" name="Text Box 70">
          <a:extLst>
            <a:ext uri="{FF2B5EF4-FFF2-40B4-BE49-F238E27FC236}">
              <a16:creationId xmlns:a16="http://schemas.microsoft.com/office/drawing/2014/main" xmlns="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6" name="Text Box 71">
          <a:extLst>
            <a:ext uri="{FF2B5EF4-FFF2-40B4-BE49-F238E27FC236}">
              <a16:creationId xmlns:a16="http://schemas.microsoft.com/office/drawing/2014/main" xmlns="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7" name="Text Box 72">
          <a:extLst>
            <a:ext uri="{FF2B5EF4-FFF2-40B4-BE49-F238E27FC236}">
              <a16:creationId xmlns:a16="http://schemas.microsoft.com/office/drawing/2014/main" xmlns="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8" name="Text Box 73">
          <a:extLst>
            <a:ext uri="{FF2B5EF4-FFF2-40B4-BE49-F238E27FC236}">
              <a16:creationId xmlns:a16="http://schemas.microsoft.com/office/drawing/2014/main" xmlns="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69" name="Text Box 74">
          <a:extLst>
            <a:ext uri="{FF2B5EF4-FFF2-40B4-BE49-F238E27FC236}">
              <a16:creationId xmlns:a16="http://schemas.microsoft.com/office/drawing/2014/main" xmlns="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0" name="Text Box 75">
          <a:extLst>
            <a:ext uri="{FF2B5EF4-FFF2-40B4-BE49-F238E27FC236}">
              <a16:creationId xmlns:a16="http://schemas.microsoft.com/office/drawing/2014/main" xmlns="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1" name="Text Box 76">
          <a:extLst>
            <a:ext uri="{FF2B5EF4-FFF2-40B4-BE49-F238E27FC236}">
              <a16:creationId xmlns:a16="http://schemas.microsoft.com/office/drawing/2014/main" xmlns="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2" name="Text Box 77">
          <a:extLst>
            <a:ext uri="{FF2B5EF4-FFF2-40B4-BE49-F238E27FC236}">
              <a16:creationId xmlns:a16="http://schemas.microsoft.com/office/drawing/2014/main" xmlns="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3" name="Text Box 78">
          <a:extLst>
            <a:ext uri="{FF2B5EF4-FFF2-40B4-BE49-F238E27FC236}">
              <a16:creationId xmlns:a16="http://schemas.microsoft.com/office/drawing/2014/main" xmlns="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4" name="Text Box 79">
          <a:extLst>
            <a:ext uri="{FF2B5EF4-FFF2-40B4-BE49-F238E27FC236}">
              <a16:creationId xmlns:a16="http://schemas.microsoft.com/office/drawing/2014/main" xmlns="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5" name="Text Box 80">
          <a:extLst>
            <a:ext uri="{FF2B5EF4-FFF2-40B4-BE49-F238E27FC236}">
              <a16:creationId xmlns:a16="http://schemas.microsoft.com/office/drawing/2014/main" xmlns="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6" name="Text Box 81">
          <a:extLst>
            <a:ext uri="{FF2B5EF4-FFF2-40B4-BE49-F238E27FC236}">
              <a16:creationId xmlns:a16="http://schemas.microsoft.com/office/drawing/2014/main" xmlns="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7" name="Text Box 82">
          <a:extLst>
            <a:ext uri="{FF2B5EF4-FFF2-40B4-BE49-F238E27FC236}">
              <a16:creationId xmlns:a16="http://schemas.microsoft.com/office/drawing/2014/main" xmlns="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8" name="Text Box 83">
          <a:extLst>
            <a:ext uri="{FF2B5EF4-FFF2-40B4-BE49-F238E27FC236}">
              <a16:creationId xmlns:a16="http://schemas.microsoft.com/office/drawing/2014/main" xmlns="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79" name="Text Box 84">
          <a:extLst>
            <a:ext uri="{FF2B5EF4-FFF2-40B4-BE49-F238E27FC236}">
              <a16:creationId xmlns:a16="http://schemas.microsoft.com/office/drawing/2014/main" xmlns="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80" name="Text Box 85">
          <a:extLst>
            <a:ext uri="{FF2B5EF4-FFF2-40B4-BE49-F238E27FC236}">
              <a16:creationId xmlns:a16="http://schemas.microsoft.com/office/drawing/2014/main" xmlns="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81" name="Text Box 86">
          <a:extLst>
            <a:ext uri="{FF2B5EF4-FFF2-40B4-BE49-F238E27FC236}">
              <a16:creationId xmlns:a16="http://schemas.microsoft.com/office/drawing/2014/main" xmlns="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82" name="Text Box 87">
          <a:extLst>
            <a:ext uri="{FF2B5EF4-FFF2-40B4-BE49-F238E27FC236}">
              <a16:creationId xmlns:a16="http://schemas.microsoft.com/office/drawing/2014/main" xmlns="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83" name="Text Box 88">
          <a:extLst>
            <a:ext uri="{FF2B5EF4-FFF2-40B4-BE49-F238E27FC236}">
              <a16:creationId xmlns:a16="http://schemas.microsoft.com/office/drawing/2014/main" xmlns="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84" name="Text Box 89">
          <a:extLst>
            <a:ext uri="{FF2B5EF4-FFF2-40B4-BE49-F238E27FC236}">
              <a16:creationId xmlns:a16="http://schemas.microsoft.com/office/drawing/2014/main" xmlns="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85" name="Text Box 90">
          <a:extLst>
            <a:ext uri="{FF2B5EF4-FFF2-40B4-BE49-F238E27FC236}">
              <a16:creationId xmlns:a16="http://schemas.microsoft.com/office/drawing/2014/main" xmlns="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86" name="Text Box 91">
          <a:extLst>
            <a:ext uri="{FF2B5EF4-FFF2-40B4-BE49-F238E27FC236}">
              <a16:creationId xmlns:a16="http://schemas.microsoft.com/office/drawing/2014/main" xmlns="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387" name="Text Box 92">
          <a:extLst>
            <a:ext uri="{FF2B5EF4-FFF2-40B4-BE49-F238E27FC236}">
              <a16:creationId xmlns:a16="http://schemas.microsoft.com/office/drawing/2014/main" xmlns="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88" name="Text Box 93">
          <a:extLst>
            <a:ext uri="{FF2B5EF4-FFF2-40B4-BE49-F238E27FC236}">
              <a16:creationId xmlns:a16="http://schemas.microsoft.com/office/drawing/2014/main" xmlns="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161926</xdr:rowOff>
    </xdr:to>
    <xdr:sp macro="" textlink="">
      <xdr:nvSpPr>
        <xdr:cNvPr id="389" name="Text Box 94">
          <a:extLst>
            <a:ext uri="{FF2B5EF4-FFF2-40B4-BE49-F238E27FC236}">
              <a16:creationId xmlns:a16="http://schemas.microsoft.com/office/drawing/2014/main" xmlns="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0" name="Text Box 95">
          <a:extLst>
            <a:ext uri="{FF2B5EF4-FFF2-40B4-BE49-F238E27FC236}">
              <a16:creationId xmlns:a16="http://schemas.microsoft.com/office/drawing/2014/main" xmlns="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1" name="Text Box 96">
          <a:extLst>
            <a:ext uri="{FF2B5EF4-FFF2-40B4-BE49-F238E27FC236}">
              <a16:creationId xmlns:a16="http://schemas.microsoft.com/office/drawing/2014/main" xmlns="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2" name="Text Box 97">
          <a:extLst>
            <a:ext uri="{FF2B5EF4-FFF2-40B4-BE49-F238E27FC236}">
              <a16:creationId xmlns:a16="http://schemas.microsoft.com/office/drawing/2014/main" xmlns="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3" name="Text Box 98">
          <a:extLst>
            <a:ext uri="{FF2B5EF4-FFF2-40B4-BE49-F238E27FC236}">
              <a16:creationId xmlns:a16="http://schemas.microsoft.com/office/drawing/2014/main" xmlns="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4" name="Text Box 99">
          <a:extLst>
            <a:ext uri="{FF2B5EF4-FFF2-40B4-BE49-F238E27FC236}">
              <a16:creationId xmlns:a16="http://schemas.microsoft.com/office/drawing/2014/main" xmlns="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5" name="Text Box 100">
          <a:extLst>
            <a:ext uri="{FF2B5EF4-FFF2-40B4-BE49-F238E27FC236}">
              <a16:creationId xmlns:a16="http://schemas.microsoft.com/office/drawing/2014/main" xmlns="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6" name="Text Box 101">
          <a:extLst>
            <a:ext uri="{FF2B5EF4-FFF2-40B4-BE49-F238E27FC236}">
              <a16:creationId xmlns:a16="http://schemas.microsoft.com/office/drawing/2014/main" xmlns="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7" name="Text Box 102">
          <a:extLst>
            <a:ext uri="{FF2B5EF4-FFF2-40B4-BE49-F238E27FC236}">
              <a16:creationId xmlns:a16="http://schemas.microsoft.com/office/drawing/2014/main" xmlns="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8" name="Text Box 103">
          <a:extLst>
            <a:ext uri="{FF2B5EF4-FFF2-40B4-BE49-F238E27FC236}">
              <a16:creationId xmlns:a16="http://schemas.microsoft.com/office/drawing/2014/main" xmlns="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399" name="Text Box 104">
          <a:extLst>
            <a:ext uri="{FF2B5EF4-FFF2-40B4-BE49-F238E27FC236}">
              <a16:creationId xmlns:a16="http://schemas.microsoft.com/office/drawing/2014/main" xmlns="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0" name="Text Box 105">
          <a:extLst>
            <a:ext uri="{FF2B5EF4-FFF2-40B4-BE49-F238E27FC236}">
              <a16:creationId xmlns:a16="http://schemas.microsoft.com/office/drawing/2014/main" xmlns="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1" name="Text Box 106">
          <a:extLst>
            <a:ext uri="{FF2B5EF4-FFF2-40B4-BE49-F238E27FC236}">
              <a16:creationId xmlns:a16="http://schemas.microsoft.com/office/drawing/2014/main" xmlns="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2" name="Text Box 107">
          <a:extLst>
            <a:ext uri="{FF2B5EF4-FFF2-40B4-BE49-F238E27FC236}">
              <a16:creationId xmlns:a16="http://schemas.microsoft.com/office/drawing/2014/main" xmlns="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3" name="Text Box 108">
          <a:extLst>
            <a:ext uri="{FF2B5EF4-FFF2-40B4-BE49-F238E27FC236}">
              <a16:creationId xmlns:a16="http://schemas.microsoft.com/office/drawing/2014/main" xmlns="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4" name="Text Box 109">
          <a:extLst>
            <a:ext uri="{FF2B5EF4-FFF2-40B4-BE49-F238E27FC236}">
              <a16:creationId xmlns:a16="http://schemas.microsoft.com/office/drawing/2014/main" xmlns="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5" name="Text Box 110">
          <a:extLst>
            <a:ext uri="{FF2B5EF4-FFF2-40B4-BE49-F238E27FC236}">
              <a16:creationId xmlns:a16="http://schemas.microsoft.com/office/drawing/2014/main" xmlns="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6" name="Text Box 111">
          <a:extLst>
            <a:ext uri="{FF2B5EF4-FFF2-40B4-BE49-F238E27FC236}">
              <a16:creationId xmlns:a16="http://schemas.microsoft.com/office/drawing/2014/main" xmlns="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7" name="Text Box 112">
          <a:extLst>
            <a:ext uri="{FF2B5EF4-FFF2-40B4-BE49-F238E27FC236}">
              <a16:creationId xmlns:a16="http://schemas.microsoft.com/office/drawing/2014/main" xmlns="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8" name="Text Box 113">
          <a:extLst>
            <a:ext uri="{FF2B5EF4-FFF2-40B4-BE49-F238E27FC236}">
              <a16:creationId xmlns:a16="http://schemas.microsoft.com/office/drawing/2014/main" xmlns="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09" name="Text Box 114">
          <a:extLst>
            <a:ext uri="{FF2B5EF4-FFF2-40B4-BE49-F238E27FC236}">
              <a16:creationId xmlns:a16="http://schemas.microsoft.com/office/drawing/2014/main" xmlns="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10" name="Text Box 115">
          <a:extLst>
            <a:ext uri="{FF2B5EF4-FFF2-40B4-BE49-F238E27FC236}">
              <a16:creationId xmlns:a16="http://schemas.microsoft.com/office/drawing/2014/main" xmlns="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11" name="Text Box 116">
          <a:extLst>
            <a:ext uri="{FF2B5EF4-FFF2-40B4-BE49-F238E27FC236}">
              <a16:creationId xmlns:a16="http://schemas.microsoft.com/office/drawing/2014/main" xmlns="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12" name="Text Box 117">
          <a:extLst>
            <a:ext uri="{FF2B5EF4-FFF2-40B4-BE49-F238E27FC236}">
              <a16:creationId xmlns:a16="http://schemas.microsoft.com/office/drawing/2014/main" xmlns="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35</xdr:row>
      <xdr:rowOff>0</xdr:rowOff>
    </xdr:from>
    <xdr:to>
      <xdr:col>1</xdr:col>
      <xdr:colOff>2162175</xdr:colOff>
      <xdr:row>35</xdr:row>
      <xdr:rowOff>161925</xdr:rowOff>
    </xdr:to>
    <xdr:sp macro="" textlink="">
      <xdr:nvSpPr>
        <xdr:cNvPr id="413" name="Text Box 118">
          <a:extLst>
            <a:ext uri="{FF2B5EF4-FFF2-40B4-BE49-F238E27FC236}">
              <a16:creationId xmlns:a16="http://schemas.microsoft.com/office/drawing/2014/main" xmlns="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280987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85</xdr:row>
      <xdr:rowOff>0</xdr:rowOff>
    </xdr:from>
    <xdr:to>
      <xdr:col>1</xdr:col>
      <xdr:colOff>2162175</xdr:colOff>
      <xdr:row>85</xdr:row>
      <xdr:rowOff>161925</xdr:rowOff>
    </xdr:to>
    <xdr:sp macro="" textlink="">
      <xdr:nvSpPr>
        <xdr:cNvPr id="414" name="Text Box 119">
          <a:extLst>
            <a:ext uri="{FF2B5EF4-FFF2-40B4-BE49-F238E27FC236}">
              <a16:creationId xmlns:a16="http://schemas.microsoft.com/office/drawing/2014/main" xmlns="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2809875" y="45453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85</xdr:row>
      <xdr:rowOff>0</xdr:rowOff>
    </xdr:from>
    <xdr:to>
      <xdr:col>1</xdr:col>
      <xdr:colOff>2162175</xdr:colOff>
      <xdr:row>85</xdr:row>
      <xdr:rowOff>161925</xdr:rowOff>
    </xdr:to>
    <xdr:sp macro="" textlink="">
      <xdr:nvSpPr>
        <xdr:cNvPr id="415" name="Text Box 120">
          <a:extLst>
            <a:ext uri="{FF2B5EF4-FFF2-40B4-BE49-F238E27FC236}">
              <a16:creationId xmlns:a16="http://schemas.microsoft.com/office/drawing/2014/main" xmlns="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2809875" y="45453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16" name="Text Box 123">
          <a:extLst>
            <a:ext uri="{FF2B5EF4-FFF2-40B4-BE49-F238E27FC236}">
              <a16:creationId xmlns:a16="http://schemas.microsoft.com/office/drawing/2014/main" xmlns="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17" name="Text Box 124">
          <a:extLst>
            <a:ext uri="{FF2B5EF4-FFF2-40B4-BE49-F238E27FC236}">
              <a16:creationId xmlns:a16="http://schemas.microsoft.com/office/drawing/2014/main" xmlns="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18" name="Text Box 125">
          <a:extLst>
            <a:ext uri="{FF2B5EF4-FFF2-40B4-BE49-F238E27FC236}">
              <a16:creationId xmlns:a16="http://schemas.microsoft.com/office/drawing/2014/main" xmlns="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19" name="Text Box 126">
          <a:extLst>
            <a:ext uri="{FF2B5EF4-FFF2-40B4-BE49-F238E27FC236}">
              <a16:creationId xmlns:a16="http://schemas.microsoft.com/office/drawing/2014/main" xmlns="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20" name="Text Box 127">
          <a:extLst>
            <a:ext uri="{FF2B5EF4-FFF2-40B4-BE49-F238E27FC236}">
              <a16:creationId xmlns:a16="http://schemas.microsoft.com/office/drawing/2014/main" xmlns="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21" name="Text Box 128">
          <a:extLst>
            <a:ext uri="{FF2B5EF4-FFF2-40B4-BE49-F238E27FC236}">
              <a16:creationId xmlns:a16="http://schemas.microsoft.com/office/drawing/2014/main" xmlns="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22" name="Text Box 129">
          <a:extLst>
            <a:ext uri="{FF2B5EF4-FFF2-40B4-BE49-F238E27FC236}">
              <a16:creationId xmlns:a16="http://schemas.microsoft.com/office/drawing/2014/main" xmlns="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423" name="Text Box 130">
          <a:extLst>
            <a:ext uri="{FF2B5EF4-FFF2-40B4-BE49-F238E27FC236}">
              <a16:creationId xmlns:a16="http://schemas.microsoft.com/office/drawing/2014/main" xmlns="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24" name="Text Box 95">
          <a:extLst>
            <a:ext uri="{FF2B5EF4-FFF2-40B4-BE49-F238E27FC236}">
              <a16:creationId xmlns:a16="http://schemas.microsoft.com/office/drawing/2014/main" xmlns="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25" name="Text Box 96">
          <a:extLst>
            <a:ext uri="{FF2B5EF4-FFF2-40B4-BE49-F238E27FC236}">
              <a16:creationId xmlns:a16="http://schemas.microsoft.com/office/drawing/2014/main" xmlns="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26" name="Text Box 97">
          <a:extLst>
            <a:ext uri="{FF2B5EF4-FFF2-40B4-BE49-F238E27FC236}">
              <a16:creationId xmlns:a16="http://schemas.microsoft.com/office/drawing/2014/main" xmlns="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27" name="Text Box 98">
          <a:extLst>
            <a:ext uri="{FF2B5EF4-FFF2-40B4-BE49-F238E27FC236}">
              <a16:creationId xmlns:a16="http://schemas.microsoft.com/office/drawing/2014/main" xmlns="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28" name="Text Box 99">
          <a:extLst>
            <a:ext uri="{FF2B5EF4-FFF2-40B4-BE49-F238E27FC236}">
              <a16:creationId xmlns:a16="http://schemas.microsoft.com/office/drawing/2014/main" xmlns="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29" name="Text Box 100">
          <a:extLst>
            <a:ext uri="{FF2B5EF4-FFF2-40B4-BE49-F238E27FC236}">
              <a16:creationId xmlns:a16="http://schemas.microsoft.com/office/drawing/2014/main" xmlns="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0" name="Text Box 101">
          <a:extLst>
            <a:ext uri="{FF2B5EF4-FFF2-40B4-BE49-F238E27FC236}">
              <a16:creationId xmlns:a16="http://schemas.microsoft.com/office/drawing/2014/main" xmlns="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1" name="Text Box 102">
          <a:extLst>
            <a:ext uri="{FF2B5EF4-FFF2-40B4-BE49-F238E27FC236}">
              <a16:creationId xmlns:a16="http://schemas.microsoft.com/office/drawing/2014/main" xmlns="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2" name="Text Box 103">
          <a:extLst>
            <a:ext uri="{FF2B5EF4-FFF2-40B4-BE49-F238E27FC236}">
              <a16:creationId xmlns:a16="http://schemas.microsoft.com/office/drawing/2014/main" xmlns="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3" name="Text Box 104">
          <a:extLst>
            <a:ext uri="{FF2B5EF4-FFF2-40B4-BE49-F238E27FC236}">
              <a16:creationId xmlns:a16="http://schemas.microsoft.com/office/drawing/2014/main" xmlns="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4" name="Text Box 105">
          <a:extLst>
            <a:ext uri="{FF2B5EF4-FFF2-40B4-BE49-F238E27FC236}">
              <a16:creationId xmlns:a16="http://schemas.microsoft.com/office/drawing/2014/main" xmlns="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5" name="Text Box 106">
          <a:extLst>
            <a:ext uri="{FF2B5EF4-FFF2-40B4-BE49-F238E27FC236}">
              <a16:creationId xmlns:a16="http://schemas.microsoft.com/office/drawing/2014/main" xmlns="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6" name="Text Box 107">
          <a:extLst>
            <a:ext uri="{FF2B5EF4-FFF2-40B4-BE49-F238E27FC236}">
              <a16:creationId xmlns:a16="http://schemas.microsoft.com/office/drawing/2014/main" xmlns="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7" name="Text Box 108">
          <a:extLst>
            <a:ext uri="{FF2B5EF4-FFF2-40B4-BE49-F238E27FC236}">
              <a16:creationId xmlns:a16="http://schemas.microsoft.com/office/drawing/2014/main" xmlns="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8" name="Text Box 109">
          <a:extLst>
            <a:ext uri="{FF2B5EF4-FFF2-40B4-BE49-F238E27FC236}">
              <a16:creationId xmlns:a16="http://schemas.microsoft.com/office/drawing/2014/main" xmlns="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39" name="Text Box 110">
          <a:extLst>
            <a:ext uri="{FF2B5EF4-FFF2-40B4-BE49-F238E27FC236}">
              <a16:creationId xmlns:a16="http://schemas.microsoft.com/office/drawing/2014/main" xmlns="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40" name="Text Box 111">
          <a:extLst>
            <a:ext uri="{FF2B5EF4-FFF2-40B4-BE49-F238E27FC236}">
              <a16:creationId xmlns:a16="http://schemas.microsoft.com/office/drawing/2014/main" xmlns="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41" name="Text Box 112">
          <a:extLst>
            <a:ext uri="{FF2B5EF4-FFF2-40B4-BE49-F238E27FC236}">
              <a16:creationId xmlns:a16="http://schemas.microsoft.com/office/drawing/2014/main" xmlns="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42" name="Text Box 113">
          <a:extLst>
            <a:ext uri="{FF2B5EF4-FFF2-40B4-BE49-F238E27FC236}">
              <a16:creationId xmlns:a16="http://schemas.microsoft.com/office/drawing/2014/main" xmlns="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43" name="Text Box 114">
          <a:extLst>
            <a:ext uri="{FF2B5EF4-FFF2-40B4-BE49-F238E27FC236}">
              <a16:creationId xmlns:a16="http://schemas.microsoft.com/office/drawing/2014/main" xmlns="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44" name="Text Box 115">
          <a:extLst>
            <a:ext uri="{FF2B5EF4-FFF2-40B4-BE49-F238E27FC236}">
              <a16:creationId xmlns:a16="http://schemas.microsoft.com/office/drawing/2014/main" xmlns="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45" name="Text Box 116">
          <a:extLst>
            <a:ext uri="{FF2B5EF4-FFF2-40B4-BE49-F238E27FC236}">
              <a16:creationId xmlns:a16="http://schemas.microsoft.com/office/drawing/2014/main" xmlns="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46" name="Text Box 117">
          <a:extLst>
            <a:ext uri="{FF2B5EF4-FFF2-40B4-BE49-F238E27FC236}">
              <a16:creationId xmlns:a16="http://schemas.microsoft.com/office/drawing/2014/main" xmlns="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126</xdr:row>
      <xdr:rowOff>0</xdr:rowOff>
    </xdr:from>
    <xdr:to>
      <xdr:col>1</xdr:col>
      <xdr:colOff>2247900</xdr:colOff>
      <xdr:row>126</xdr:row>
      <xdr:rowOff>200025</xdr:rowOff>
    </xdr:to>
    <xdr:sp macro="" textlink="">
      <xdr:nvSpPr>
        <xdr:cNvPr id="447" name="Text Box 119">
          <a:extLst>
            <a:ext uri="{FF2B5EF4-FFF2-40B4-BE49-F238E27FC236}">
              <a16:creationId xmlns:a16="http://schemas.microsoft.com/office/drawing/2014/main" xmlns="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2809875" y="7651432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126</xdr:row>
      <xdr:rowOff>0</xdr:rowOff>
    </xdr:from>
    <xdr:to>
      <xdr:col>1</xdr:col>
      <xdr:colOff>2247900</xdr:colOff>
      <xdr:row>126</xdr:row>
      <xdr:rowOff>200025</xdr:rowOff>
    </xdr:to>
    <xdr:sp macro="" textlink="">
      <xdr:nvSpPr>
        <xdr:cNvPr id="448" name="Text Box 120">
          <a:extLst>
            <a:ext uri="{FF2B5EF4-FFF2-40B4-BE49-F238E27FC236}">
              <a16:creationId xmlns:a16="http://schemas.microsoft.com/office/drawing/2014/main" xmlns="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2809875" y="7651432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49" name="Text Box 123">
          <a:extLst>
            <a:ext uri="{FF2B5EF4-FFF2-40B4-BE49-F238E27FC236}">
              <a16:creationId xmlns:a16="http://schemas.microsoft.com/office/drawing/2014/main" xmlns="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50" name="Text Box 124">
          <a:extLst>
            <a:ext uri="{FF2B5EF4-FFF2-40B4-BE49-F238E27FC236}">
              <a16:creationId xmlns:a16="http://schemas.microsoft.com/office/drawing/2014/main" xmlns="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51" name="Text Box 125">
          <a:extLst>
            <a:ext uri="{FF2B5EF4-FFF2-40B4-BE49-F238E27FC236}">
              <a16:creationId xmlns:a16="http://schemas.microsoft.com/office/drawing/2014/main" xmlns="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52" name="Text Box 126">
          <a:extLst>
            <a:ext uri="{FF2B5EF4-FFF2-40B4-BE49-F238E27FC236}">
              <a16:creationId xmlns:a16="http://schemas.microsoft.com/office/drawing/2014/main" xmlns="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53" name="Text Box 127">
          <a:extLst>
            <a:ext uri="{FF2B5EF4-FFF2-40B4-BE49-F238E27FC236}">
              <a16:creationId xmlns:a16="http://schemas.microsoft.com/office/drawing/2014/main" xmlns="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54" name="Text Box 128">
          <a:extLst>
            <a:ext uri="{FF2B5EF4-FFF2-40B4-BE49-F238E27FC236}">
              <a16:creationId xmlns:a16="http://schemas.microsoft.com/office/drawing/2014/main" xmlns="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55" name="Text Box 129">
          <a:extLst>
            <a:ext uri="{FF2B5EF4-FFF2-40B4-BE49-F238E27FC236}">
              <a16:creationId xmlns:a16="http://schemas.microsoft.com/office/drawing/2014/main" xmlns="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456" name="Text Box 130">
          <a:extLst>
            <a:ext uri="{FF2B5EF4-FFF2-40B4-BE49-F238E27FC236}">
              <a16:creationId xmlns:a16="http://schemas.microsoft.com/office/drawing/2014/main" xmlns="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77</xdr:row>
      <xdr:rowOff>200025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28098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77</xdr:row>
      <xdr:rowOff>200025</xdr:rowOff>
    </xdr:to>
    <xdr:sp macro="" textlink="">
      <xdr:nvSpPr>
        <xdr:cNvPr id="458" name="Text Box 118">
          <a:extLst>
            <a:ext uri="{FF2B5EF4-FFF2-40B4-BE49-F238E27FC236}">
              <a16:creationId xmlns:a16="http://schemas.microsoft.com/office/drawing/2014/main" xmlns="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28098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209550</xdr:rowOff>
    </xdr:to>
    <xdr:sp macro="" textlink="">
      <xdr:nvSpPr>
        <xdr:cNvPr id="459" name="Text Box 119">
          <a:extLst>
            <a:ext uri="{FF2B5EF4-FFF2-40B4-BE49-F238E27FC236}">
              <a16:creationId xmlns:a16="http://schemas.microsoft.com/office/drawing/2014/main" xmlns="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128</xdr:row>
      <xdr:rowOff>0</xdr:rowOff>
    </xdr:from>
    <xdr:to>
      <xdr:col>1</xdr:col>
      <xdr:colOff>2247900</xdr:colOff>
      <xdr:row>128</xdr:row>
      <xdr:rowOff>209550</xdr:rowOff>
    </xdr:to>
    <xdr:sp macro="" textlink="">
      <xdr:nvSpPr>
        <xdr:cNvPr id="460" name="Text Box 120">
          <a:extLst>
            <a:ext uri="{FF2B5EF4-FFF2-40B4-BE49-F238E27FC236}">
              <a16:creationId xmlns:a16="http://schemas.microsoft.com/office/drawing/2014/main" xmlns="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2162175</xdr:colOff>
      <xdr:row>32</xdr:row>
      <xdr:rowOff>0</xdr:rowOff>
    </xdr:from>
    <xdr:to>
      <xdr:col>1</xdr:col>
      <xdr:colOff>2162175</xdr:colOff>
      <xdr:row>32</xdr:row>
      <xdr:rowOff>165287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2809875" y="13411200"/>
          <a:ext cx="0" cy="16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xmlns="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xmlns="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xmlns="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66" name="Text Box 7">
          <a:extLst>
            <a:ext uri="{FF2B5EF4-FFF2-40B4-BE49-F238E27FC236}">
              <a16:creationId xmlns:a16="http://schemas.microsoft.com/office/drawing/2014/main" xmlns="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xmlns="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xmlns="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69" name="Text Box 10">
          <a:extLst>
            <a:ext uri="{FF2B5EF4-FFF2-40B4-BE49-F238E27FC236}">
              <a16:creationId xmlns:a16="http://schemas.microsoft.com/office/drawing/2014/main" xmlns="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0" name="Text Box 11">
          <a:extLst>
            <a:ext uri="{FF2B5EF4-FFF2-40B4-BE49-F238E27FC236}">
              <a16:creationId xmlns:a16="http://schemas.microsoft.com/office/drawing/2014/main" xmlns="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1" name="Text Box 12">
          <a:extLst>
            <a:ext uri="{FF2B5EF4-FFF2-40B4-BE49-F238E27FC236}">
              <a16:creationId xmlns:a16="http://schemas.microsoft.com/office/drawing/2014/main" xmlns="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2" name="Text Box 13">
          <a:extLst>
            <a:ext uri="{FF2B5EF4-FFF2-40B4-BE49-F238E27FC236}">
              <a16:creationId xmlns:a16="http://schemas.microsoft.com/office/drawing/2014/main" xmlns="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3" name="Text Box 14">
          <a:extLst>
            <a:ext uri="{FF2B5EF4-FFF2-40B4-BE49-F238E27FC236}">
              <a16:creationId xmlns:a16="http://schemas.microsoft.com/office/drawing/2014/main" xmlns="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xmlns="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5" name="Text Box 16">
          <a:extLst>
            <a:ext uri="{FF2B5EF4-FFF2-40B4-BE49-F238E27FC236}">
              <a16:creationId xmlns:a16="http://schemas.microsoft.com/office/drawing/2014/main" xmlns="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6" name="Text Box 17">
          <a:extLst>
            <a:ext uri="{FF2B5EF4-FFF2-40B4-BE49-F238E27FC236}">
              <a16:creationId xmlns:a16="http://schemas.microsoft.com/office/drawing/2014/main" xmlns="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7" name="Text Box 18">
          <a:extLst>
            <a:ext uri="{FF2B5EF4-FFF2-40B4-BE49-F238E27FC236}">
              <a16:creationId xmlns:a16="http://schemas.microsoft.com/office/drawing/2014/main" xmlns="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8" name="Text Box 19">
          <a:extLst>
            <a:ext uri="{FF2B5EF4-FFF2-40B4-BE49-F238E27FC236}">
              <a16:creationId xmlns:a16="http://schemas.microsoft.com/office/drawing/2014/main" xmlns="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79" name="Text Box 20">
          <a:extLst>
            <a:ext uri="{FF2B5EF4-FFF2-40B4-BE49-F238E27FC236}">
              <a16:creationId xmlns:a16="http://schemas.microsoft.com/office/drawing/2014/main" xmlns="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80" name="Text Box 21">
          <a:extLst>
            <a:ext uri="{FF2B5EF4-FFF2-40B4-BE49-F238E27FC236}">
              <a16:creationId xmlns:a16="http://schemas.microsoft.com/office/drawing/2014/main" xmlns="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81" name="Text Box 22">
          <a:extLst>
            <a:ext uri="{FF2B5EF4-FFF2-40B4-BE49-F238E27FC236}">
              <a16:creationId xmlns:a16="http://schemas.microsoft.com/office/drawing/2014/main" xmlns="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82" name="Text Box 23">
          <a:extLst>
            <a:ext uri="{FF2B5EF4-FFF2-40B4-BE49-F238E27FC236}">
              <a16:creationId xmlns:a16="http://schemas.microsoft.com/office/drawing/2014/main" xmlns="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83" name="Text Box 24">
          <a:extLst>
            <a:ext uri="{FF2B5EF4-FFF2-40B4-BE49-F238E27FC236}">
              <a16:creationId xmlns:a16="http://schemas.microsoft.com/office/drawing/2014/main" xmlns="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484" name="Text Box 25">
          <a:extLst>
            <a:ext uri="{FF2B5EF4-FFF2-40B4-BE49-F238E27FC236}">
              <a16:creationId xmlns:a16="http://schemas.microsoft.com/office/drawing/2014/main" xmlns="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85" name="Text Box 26">
          <a:extLst>
            <a:ext uri="{FF2B5EF4-FFF2-40B4-BE49-F238E27FC236}">
              <a16:creationId xmlns:a16="http://schemas.microsoft.com/office/drawing/2014/main" xmlns="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86" name="Text Box 27">
          <a:extLst>
            <a:ext uri="{FF2B5EF4-FFF2-40B4-BE49-F238E27FC236}">
              <a16:creationId xmlns:a16="http://schemas.microsoft.com/office/drawing/2014/main" xmlns="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87" name="Text Box 28">
          <a:extLst>
            <a:ext uri="{FF2B5EF4-FFF2-40B4-BE49-F238E27FC236}">
              <a16:creationId xmlns:a16="http://schemas.microsoft.com/office/drawing/2014/main" xmlns="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88" name="Text Box 29">
          <a:extLst>
            <a:ext uri="{FF2B5EF4-FFF2-40B4-BE49-F238E27FC236}">
              <a16:creationId xmlns:a16="http://schemas.microsoft.com/office/drawing/2014/main" xmlns="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89" name="Text Box 30">
          <a:extLst>
            <a:ext uri="{FF2B5EF4-FFF2-40B4-BE49-F238E27FC236}">
              <a16:creationId xmlns:a16="http://schemas.microsoft.com/office/drawing/2014/main" xmlns="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0" name="Text Box 31">
          <a:extLst>
            <a:ext uri="{FF2B5EF4-FFF2-40B4-BE49-F238E27FC236}">
              <a16:creationId xmlns:a16="http://schemas.microsoft.com/office/drawing/2014/main" xmlns="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1" name="Text Box 32">
          <a:extLst>
            <a:ext uri="{FF2B5EF4-FFF2-40B4-BE49-F238E27FC236}">
              <a16:creationId xmlns:a16="http://schemas.microsoft.com/office/drawing/2014/main" xmlns="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2" name="Text Box 33">
          <a:extLst>
            <a:ext uri="{FF2B5EF4-FFF2-40B4-BE49-F238E27FC236}">
              <a16:creationId xmlns:a16="http://schemas.microsoft.com/office/drawing/2014/main" xmlns="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3" name="Text Box 34">
          <a:extLst>
            <a:ext uri="{FF2B5EF4-FFF2-40B4-BE49-F238E27FC236}">
              <a16:creationId xmlns:a16="http://schemas.microsoft.com/office/drawing/2014/main" xmlns="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4" name="Text Box 35">
          <a:extLst>
            <a:ext uri="{FF2B5EF4-FFF2-40B4-BE49-F238E27FC236}">
              <a16:creationId xmlns:a16="http://schemas.microsoft.com/office/drawing/2014/main" xmlns="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5" name="Text Box 36">
          <a:extLst>
            <a:ext uri="{FF2B5EF4-FFF2-40B4-BE49-F238E27FC236}">
              <a16:creationId xmlns:a16="http://schemas.microsoft.com/office/drawing/2014/main" xmlns="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6" name="Text Box 37">
          <a:extLst>
            <a:ext uri="{FF2B5EF4-FFF2-40B4-BE49-F238E27FC236}">
              <a16:creationId xmlns:a16="http://schemas.microsoft.com/office/drawing/2014/main" xmlns="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xmlns="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xmlns="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499" name="Text Box 40">
          <a:extLst>
            <a:ext uri="{FF2B5EF4-FFF2-40B4-BE49-F238E27FC236}">
              <a16:creationId xmlns:a16="http://schemas.microsoft.com/office/drawing/2014/main" xmlns="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0" name="Text Box 41">
          <a:extLst>
            <a:ext uri="{FF2B5EF4-FFF2-40B4-BE49-F238E27FC236}">
              <a16:creationId xmlns:a16="http://schemas.microsoft.com/office/drawing/2014/main" xmlns="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1" name="Text Box 42">
          <a:extLst>
            <a:ext uri="{FF2B5EF4-FFF2-40B4-BE49-F238E27FC236}">
              <a16:creationId xmlns:a16="http://schemas.microsoft.com/office/drawing/2014/main" xmlns="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2" name="Text Box 43">
          <a:extLst>
            <a:ext uri="{FF2B5EF4-FFF2-40B4-BE49-F238E27FC236}">
              <a16:creationId xmlns:a16="http://schemas.microsoft.com/office/drawing/2014/main" xmlns="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3" name="Text Box 44">
          <a:extLst>
            <a:ext uri="{FF2B5EF4-FFF2-40B4-BE49-F238E27FC236}">
              <a16:creationId xmlns:a16="http://schemas.microsoft.com/office/drawing/2014/main" xmlns="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4" name="Text Box 45">
          <a:extLst>
            <a:ext uri="{FF2B5EF4-FFF2-40B4-BE49-F238E27FC236}">
              <a16:creationId xmlns:a16="http://schemas.microsoft.com/office/drawing/2014/main" xmlns="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5" name="Text Box 46">
          <a:extLst>
            <a:ext uri="{FF2B5EF4-FFF2-40B4-BE49-F238E27FC236}">
              <a16:creationId xmlns:a16="http://schemas.microsoft.com/office/drawing/2014/main" xmlns="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6" name="Text Box 47">
          <a:extLst>
            <a:ext uri="{FF2B5EF4-FFF2-40B4-BE49-F238E27FC236}">
              <a16:creationId xmlns:a16="http://schemas.microsoft.com/office/drawing/2014/main" xmlns="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507" name="Text Box 48">
          <a:extLst>
            <a:ext uri="{FF2B5EF4-FFF2-40B4-BE49-F238E27FC236}">
              <a16:creationId xmlns:a16="http://schemas.microsoft.com/office/drawing/2014/main" xmlns="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8" name="Text Box 49">
          <a:extLst>
            <a:ext uri="{FF2B5EF4-FFF2-40B4-BE49-F238E27FC236}">
              <a16:creationId xmlns:a16="http://schemas.microsoft.com/office/drawing/2014/main" xmlns="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09" name="Text Box 50">
          <a:extLst>
            <a:ext uri="{FF2B5EF4-FFF2-40B4-BE49-F238E27FC236}">
              <a16:creationId xmlns:a16="http://schemas.microsoft.com/office/drawing/2014/main" xmlns="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0" name="Text Box 51">
          <a:extLst>
            <a:ext uri="{FF2B5EF4-FFF2-40B4-BE49-F238E27FC236}">
              <a16:creationId xmlns:a16="http://schemas.microsoft.com/office/drawing/2014/main" xmlns="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1" name="Text Box 52">
          <a:extLst>
            <a:ext uri="{FF2B5EF4-FFF2-40B4-BE49-F238E27FC236}">
              <a16:creationId xmlns:a16="http://schemas.microsoft.com/office/drawing/2014/main" xmlns="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2" name="Text Box 53">
          <a:extLst>
            <a:ext uri="{FF2B5EF4-FFF2-40B4-BE49-F238E27FC236}">
              <a16:creationId xmlns:a16="http://schemas.microsoft.com/office/drawing/2014/main" xmlns="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3" name="Text Box 54">
          <a:extLst>
            <a:ext uri="{FF2B5EF4-FFF2-40B4-BE49-F238E27FC236}">
              <a16:creationId xmlns:a16="http://schemas.microsoft.com/office/drawing/2014/main" xmlns="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4" name="Text Box 55">
          <a:extLst>
            <a:ext uri="{FF2B5EF4-FFF2-40B4-BE49-F238E27FC236}">
              <a16:creationId xmlns:a16="http://schemas.microsoft.com/office/drawing/2014/main" xmlns="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5" name="Text Box 56">
          <a:extLst>
            <a:ext uri="{FF2B5EF4-FFF2-40B4-BE49-F238E27FC236}">
              <a16:creationId xmlns:a16="http://schemas.microsoft.com/office/drawing/2014/main" xmlns="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6" name="Text Box 57">
          <a:extLst>
            <a:ext uri="{FF2B5EF4-FFF2-40B4-BE49-F238E27FC236}">
              <a16:creationId xmlns:a16="http://schemas.microsoft.com/office/drawing/2014/main" xmlns="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7" name="Text Box 58">
          <a:extLst>
            <a:ext uri="{FF2B5EF4-FFF2-40B4-BE49-F238E27FC236}">
              <a16:creationId xmlns:a16="http://schemas.microsoft.com/office/drawing/2014/main" xmlns="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8" name="Text Box 59">
          <a:extLst>
            <a:ext uri="{FF2B5EF4-FFF2-40B4-BE49-F238E27FC236}">
              <a16:creationId xmlns:a16="http://schemas.microsoft.com/office/drawing/2014/main" xmlns="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19" name="Text Box 60">
          <a:extLst>
            <a:ext uri="{FF2B5EF4-FFF2-40B4-BE49-F238E27FC236}">
              <a16:creationId xmlns:a16="http://schemas.microsoft.com/office/drawing/2014/main" xmlns="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0" name="Text Box 61">
          <a:extLst>
            <a:ext uri="{FF2B5EF4-FFF2-40B4-BE49-F238E27FC236}">
              <a16:creationId xmlns:a16="http://schemas.microsoft.com/office/drawing/2014/main" xmlns="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1" name="Text Box 62">
          <a:extLst>
            <a:ext uri="{FF2B5EF4-FFF2-40B4-BE49-F238E27FC236}">
              <a16:creationId xmlns:a16="http://schemas.microsoft.com/office/drawing/2014/main" xmlns="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2" name="Text Box 63">
          <a:extLst>
            <a:ext uri="{FF2B5EF4-FFF2-40B4-BE49-F238E27FC236}">
              <a16:creationId xmlns:a16="http://schemas.microsoft.com/office/drawing/2014/main" xmlns="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3" name="Text Box 64">
          <a:extLst>
            <a:ext uri="{FF2B5EF4-FFF2-40B4-BE49-F238E27FC236}">
              <a16:creationId xmlns:a16="http://schemas.microsoft.com/office/drawing/2014/main" xmlns="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4" name="Text Box 65">
          <a:extLst>
            <a:ext uri="{FF2B5EF4-FFF2-40B4-BE49-F238E27FC236}">
              <a16:creationId xmlns:a16="http://schemas.microsoft.com/office/drawing/2014/main" xmlns="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5" name="Text Box 66">
          <a:extLst>
            <a:ext uri="{FF2B5EF4-FFF2-40B4-BE49-F238E27FC236}">
              <a16:creationId xmlns:a16="http://schemas.microsoft.com/office/drawing/2014/main" xmlns="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6" name="Text Box 67">
          <a:extLst>
            <a:ext uri="{FF2B5EF4-FFF2-40B4-BE49-F238E27FC236}">
              <a16:creationId xmlns:a16="http://schemas.microsoft.com/office/drawing/2014/main" xmlns="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7" name="Text Box 68">
          <a:extLst>
            <a:ext uri="{FF2B5EF4-FFF2-40B4-BE49-F238E27FC236}">
              <a16:creationId xmlns:a16="http://schemas.microsoft.com/office/drawing/2014/main" xmlns="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8" name="Text Box 69">
          <a:extLst>
            <a:ext uri="{FF2B5EF4-FFF2-40B4-BE49-F238E27FC236}">
              <a16:creationId xmlns:a16="http://schemas.microsoft.com/office/drawing/2014/main" xmlns="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29" name="Text Box 70">
          <a:extLst>
            <a:ext uri="{FF2B5EF4-FFF2-40B4-BE49-F238E27FC236}">
              <a16:creationId xmlns:a16="http://schemas.microsoft.com/office/drawing/2014/main" xmlns="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0" name="Text Box 71">
          <a:extLst>
            <a:ext uri="{FF2B5EF4-FFF2-40B4-BE49-F238E27FC236}">
              <a16:creationId xmlns:a16="http://schemas.microsoft.com/office/drawing/2014/main" xmlns="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1" name="Text Box 72">
          <a:extLst>
            <a:ext uri="{FF2B5EF4-FFF2-40B4-BE49-F238E27FC236}">
              <a16:creationId xmlns:a16="http://schemas.microsoft.com/office/drawing/2014/main" xmlns="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2" name="Text Box 73">
          <a:extLst>
            <a:ext uri="{FF2B5EF4-FFF2-40B4-BE49-F238E27FC236}">
              <a16:creationId xmlns:a16="http://schemas.microsoft.com/office/drawing/2014/main" xmlns="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3" name="Text Box 74">
          <a:extLst>
            <a:ext uri="{FF2B5EF4-FFF2-40B4-BE49-F238E27FC236}">
              <a16:creationId xmlns:a16="http://schemas.microsoft.com/office/drawing/2014/main" xmlns="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4" name="Text Box 75">
          <a:extLst>
            <a:ext uri="{FF2B5EF4-FFF2-40B4-BE49-F238E27FC236}">
              <a16:creationId xmlns:a16="http://schemas.microsoft.com/office/drawing/2014/main" xmlns="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5" name="Text Box 76">
          <a:extLst>
            <a:ext uri="{FF2B5EF4-FFF2-40B4-BE49-F238E27FC236}">
              <a16:creationId xmlns:a16="http://schemas.microsoft.com/office/drawing/2014/main" xmlns="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6" name="Text Box 77">
          <a:extLst>
            <a:ext uri="{FF2B5EF4-FFF2-40B4-BE49-F238E27FC236}">
              <a16:creationId xmlns:a16="http://schemas.microsoft.com/office/drawing/2014/main" xmlns="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7" name="Text Box 78">
          <a:extLst>
            <a:ext uri="{FF2B5EF4-FFF2-40B4-BE49-F238E27FC236}">
              <a16:creationId xmlns:a16="http://schemas.microsoft.com/office/drawing/2014/main" xmlns="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8" name="Text Box 79">
          <a:extLst>
            <a:ext uri="{FF2B5EF4-FFF2-40B4-BE49-F238E27FC236}">
              <a16:creationId xmlns:a16="http://schemas.microsoft.com/office/drawing/2014/main" xmlns="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39" name="Text Box 80">
          <a:extLst>
            <a:ext uri="{FF2B5EF4-FFF2-40B4-BE49-F238E27FC236}">
              <a16:creationId xmlns:a16="http://schemas.microsoft.com/office/drawing/2014/main" xmlns="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0" name="Text Box 81">
          <a:extLst>
            <a:ext uri="{FF2B5EF4-FFF2-40B4-BE49-F238E27FC236}">
              <a16:creationId xmlns:a16="http://schemas.microsoft.com/office/drawing/2014/main" xmlns="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1" name="Text Box 82">
          <a:extLst>
            <a:ext uri="{FF2B5EF4-FFF2-40B4-BE49-F238E27FC236}">
              <a16:creationId xmlns:a16="http://schemas.microsoft.com/office/drawing/2014/main" xmlns="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2" name="Text Box 83">
          <a:extLst>
            <a:ext uri="{FF2B5EF4-FFF2-40B4-BE49-F238E27FC236}">
              <a16:creationId xmlns:a16="http://schemas.microsoft.com/office/drawing/2014/main" xmlns="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3" name="Text Box 84">
          <a:extLst>
            <a:ext uri="{FF2B5EF4-FFF2-40B4-BE49-F238E27FC236}">
              <a16:creationId xmlns:a16="http://schemas.microsoft.com/office/drawing/2014/main" xmlns="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4" name="Text Box 85">
          <a:extLst>
            <a:ext uri="{FF2B5EF4-FFF2-40B4-BE49-F238E27FC236}">
              <a16:creationId xmlns:a16="http://schemas.microsoft.com/office/drawing/2014/main" xmlns="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5" name="Text Box 86">
          <a:extLst>
            <a:ext uri="{FF2B5EF4-FFF2-40B4-BE49-F238E27FC236}">
              <a16:creationId xmlns:a16="http://schemas.microsoft.com/office/drawing/2014/main" xmlns="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6" name="Text Box 87">
          <a:extLst>
            <a:ext uri="{FF2B5EF4-FFF2-40B4-BE49-F238E27FC236}">
              <a16:creationId xmlns:a16="http://schemas.microsoft.com/office/drawing/2014/main" xmlns="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7" name="Text Box 88">
          <a:extLst>
            <a:ext uri="{FF2B5EF4-FFF2-40B4-BE49-F238E27FC236}">
              <a16:creationId xmlns:a16="http://schemas.microsoft.com/office/drawing/2014/main" xmlns="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8" name="Text Box 89">
          <a:extLst>
            <a:ext uri="{FF2B5EF4-FFF2-40B4-BE49-F238E27FC236}">
              <a16:creationId xmlns:a16="http://schemas.microsoft.com/office/drawing/2014/main" xmlns="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49" name="Text Box 90">
          <a:extLst>
            <a:ext uri="{FF2B5EF4-FFF2-40B4-BE49-F238E27FC236}">
              <a16:creationId xmlns:a16="http://schemas.microsoft.com/office/drawing/2014/main" xmlns="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50" name="Text Box 91">
          <a:extLst>
            <a:ext uri="{FF2B5EF4-FFF2-40B4-BE49-F238E27FC236}">
              <a16:creationId xmlns:a16="http://schemas.microsoft.com/office/drawing/2014/main" xmlns="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551" name="Text Box 92">
          <a:extLst>
            <a:ext uri="{FF2B5EF4-FFF2-40B4-BE49-F238E27FC236}">
              <a16:creationId xmlns:a16="http://schemas.microsoft.com/office/drawing/2014/main" xmlns="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552" name="Text Box 93">
          <a:extLst>
            <a:ext uri="{FF2B5EF4-FFF2-40B4-BE49-F238E27FC236}">
              <a16:creationId xmlns:a16="http://schemas.microsoft.com/office/drawing/2014/main" xmlns="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96</xdr:row>
      <xdr:rowOff>0</xdr:rowOff>
    </xdr:from>
    <xdr:to>
      <xdr:col>1</xdr:col>
      <xdr:colOff>2162175</xdr:colOff>
      <xdr:row>96</xdr:row>
      <xdr:rowOff>161925</xdr:rowOff>
    </xdr:to>
    <xdr:sp macro="" textlink="">
      <xdr:nvSpPr>
        <xdr:cNvPr id="553" name="Text Box 94">
          <a:extLst>
            <a:ext uri="{FF2B5EF4-FFF2-40B4-BE49-F238E27FC236}">
              <a16:creationId xmlns:a16="http://schemas.microsoft.com/office/drawing/2014/main" xmlns="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54" name="Text Box 95">
          <a:extLst>
            <a:ext uri="{FF2B5EF4-FFF2-40B4-BE49-F238E27FC236}">
              <a16:creationId xmlns:a16="http://schemas.microsoft.com/office/drawing/2014/main" xmlns="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55" name="Text Box 96">
          <a:extLst>
            <a:ext uri="{FF2B5EF4-FFF2-40B4-BE49-F238E27FC236}">
              <a16:creationId xmlns:a16="http://schemas.microsoft.com/office/drawing/2014/main" xmlns="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56" name="Text Box 97">
          <a:extLst>
            <a:ext uri="{FF2B5EF4-FFF2-40B4-BE49-F238E27FC236}">
              <a16:creationId xmlns:a16="http://schemas.microsoft.com/office/drawing/2014/main" xmlns="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57" name="Text Box 98">
          <a:extLst>
            <a:ext uri="{FF2B5EF4-FFF2-40B4-BE49-F238E27FC236}">
              <a16:creationId xmlns:a16="http://schemas.microsoft.com/office/drawing/2014/main" xmlns="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58" name="Text Box 99">
          <a:extLst>
            <a:ext uri="{FF2B5EF4-FFF2-40B4-BE49-F238E27FC236}">
              <a16:creationId xmlns:a16="http://schemas.microsoft.com/office/drawing/2014/main" xmlns="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59" name="Text Box 100">
          <a:extLst>
            <a:ext uri="{FF2B5EF4-FFF2-40B4-BE49-F238E27FC236}">
              <a16:creationId xmlns:a16="http://schemas.microsoft.com/office/drawing/2014/main" xmlns="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0" name="Text Box 101">
          <a:extLst>
            <a:ext uri="{FF2B5EF4-FFF2-40B4-BE49-F238E27FC236}">
              <a16:creationId xmlns:a16="http://schemas.microsoft.com/office/drawing/2014/main" xmlns="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1" name="Text Box 102">
          <a:extLst>
            <a:ext uri="{FF2B5EF4-FFF2-40B4-BE49-F238E27FC236}">
              <a16:creationId xmlns:a16="http://schemas.microsoft.com/office/drawing/2014/main" xmlns="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2" name="Text Box 103">
          <a:extLst>
            <a:ext uri="{FF2B5EF4-FFF2-40B4-BE49-F238E27FC236}">
              <a16:creationId xmlns:a16="http://schemas.microsoft.com/office/drawing/2014/main" xmlns="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3" name="Text Box 104">
          <a:extLst>
            <a:ext uri="{FF2B5EF4-FFF2-40B4-BE49-F238E27FC236}">
              <a16:creationId xmlns:a16="http://schemas.microsoft.com/office/drawing/2014/main" xmlns="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4" name="Text Box 105">
          <a:extLst>
            <a:ext uri="{FF2B5EF4-FFF2-40B4-BE49-F238E27FC236}">
              <a16:creationId xmlns:a16="http://schemas.microsoft.com/office/drawing/2014/main" xmlns="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5" name="Text Box 106">
          <a:extLst>
            <a:ext uri="{FF2B5EF4-FFF2-40B4-BE49-F238E27FC236}">
              <a16:creationId xmlns:a16="http://schemas.microsoft.com/office/drawing/2014/main" xmlns="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6" name="Text Box 107">
          <a:extLst>
            <a:ext uri="{FF2B5EF4-FFF2-40B4-BE49-F238E27FC236}">
              <a16:creationId xmlns:a16="http://schemas.microsoft.com/office/drawing/2014/main" xmlns="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7" name="Text Box 108">
          <a:extLst>
            <a:ext uri="{FF2B5EF4-FFF2-40B4-BE49-F238E27FC236}">
              <a16:creationId xmlns:a16="http://schemas.microsoft.com/office/drawing/2014/main" xmlns="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8" name="Text Box 109">
          <a:extLst>
            <a:ext uri="{FF2B5EF4-FFF2-40B4-BE49-F238E27FC236}">
              <a16:creationId xmlns:a16="http://schemas.microsoft.com/office/drawing/2014/main" xmlns="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69" name="Text Box 110">
          <a:extLst>
            <a:ext uri="{FF2B5EF4-FFF2-40B4-BE49-F238E27FC236}">
              <a16:creationId xmlns:a16="http://schemas.microsoft.com/office/drawing/2014/main" xmlns="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70" name="Text Box 111">
          <a:extLst>
            <a:ext uri="{FF2B5EF4-FFF2-40B4-BE49-F238E27FC236}">
              <a16:creationId xmlns:a16="http://schemas.microsoft.com/office/drawing/2014/main" xmlns="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71" name="Text Box 112">
          <a:extLst>
            <a:ext uri="{FF2B5EF4-FFF2-40B4-BE49-F238E27FC236}">
              <a16:creationId xmlns:a16="http://schemas.microsoft.com/office/drawing/2014/main" xmlns="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72" name="Text Box 113">
          <a:extLst>
            <a:ext uri="{FF2B5EF4-FFF2-40B4-BE49-F238E27FC236}">
              <a16:creationId xmlns:a16="http://schemas.microsoft.com/office/drawing/2014/main" xmlns="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73" name="Text Box 114">
          <a:extLst>
            <a:ext uri="{FF2B5EF4-FFF2-40B4-BE49-F238E27FC236}">
              <a16:creationId xmlns:a16="http://schemas.microsoft.com/office/drawing/2014/main" xmlns="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74" name="Text Box 115">
          <a:extLst>
            <a:ext uri="{FF2B5EF4-FFF2-40B4-BE49-F238E27FC236}">
              <a16:creationId xmlns:a16="http://schemas.microsoft.com/office/drawing/2014/main" xmlns="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75" name="Text Box 116">
          <a:extLst>
            <a:ext uri="{FF2B5EF4-FFF2-40B4-BE49-F238E27FC236}">
              <a16:creationId xmlns:a16="http://schemas.microsoft.com/office/drawing/2014/main" xmlns="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76" name="Text Box 117">
          <a:extLst>
            <a:ext uri="{FF2B5EF4-FFF2-40B4-BE49-F238E27FC236}">
              <a16:creationId xmlns:a16="http://schemas.microsoft.com/office/drawing/2014/main" xmlns="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32</xdr:row>
      <xdr:rowOff>0</xdr:rowOff>
    </xdr:from>
    <xdr:to>
      <xdr:col>1</xdr:col>
      <xdr:colOff>2162175</xdr:colOff>
      <xdr:row>32</xdr:row>
      <xdr:rowOff>165287</xdr:rowOff>
    </xdr:to>
    <xdr:sp macro="" textlink="">
      <xdr:nvSpPr>
        <xdr:cNvPr id="577" name="Text Box 118">
          <a:extLst>
            <a:ext uri="{FF2B5EF4-FFF2-40B4-BE49-F238E27FC236}">
              <a16:creationId xmlns:a16="http://schemas.microsoft.com/office/drawing/2014/main" xmlns="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2809875" y="13411200"/>
          <a:ext cx="0" cy="16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85</xdr:row>
      <xdr:rowOff>0</xdr:rowOff>
    </xdr:from>
    <xdr:to>
      <xdr:col>1</xdr:col>
      <xdr:colOff>2162175</xdr:colOff>
      <xdr:row>85</xdr:row>
      <xdr:rowOff>161925</xdr:rowOff>
    </xdr:to>
    <xdr:sp macro="" textlink="">
      <xdr:nvSpPr>
        <xdr:cNvPr id="578" name="Text Box 119">
          <a:extLst>
            <a:ext uri="{FF2B5EF4-FFF2-40B4-BE49-F238E27FC236}">
              <a16:creationId xmlns:a16="http://schemas.microsoft.com/office/drawing/2014/main" xmlns="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2809875" y="45453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85</xdr:row>
      <xdr:rowOff>0</xdr:rowOff>
    </xdr:from>
    <xdr:to>
      <xdr:col>1</xdr:col>
      <xdr:colOff>2162175</xdr:colOff>
      <xdr:row>85</xdr:row>
      <xdr:rowOff>161925</xdr:rowOff>
    </xdr:to>
    <xdr:sp macro="" textlink="">
      <xdr:nvSpPr>
        <xdr:cNvPr id="579" name="Text Box 120">
          <a:extLst>
            <a:ext uri="{FF2B5EF4-FFF2-40B4-BE49-F238E27FC236}">
              <a16:creationId xmlns:a16="http://schemas.microsoft.com/office/drawing/2014/main" xmlns="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2809875" y="45453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80" name="Text Box 123">
          <a:extLst>
            <a:ext uri="{FF2B5EF4-FFF2-40B4-BE49-F238E27FC236}">
              <a16:creationId xmlns:a16="http://schemas.microsoft.com/office/drawing/2014/main" xmlns="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81" name="Text Box 124">
          <a:extLst>
            <a:ext uri="{FF2B5EF4-FFF2-40B4-BE49-F238E27FC236}">
              <a16:creationId xmlns:a16="http://schemas.microsoft.com/office/drawing/2014/main" xmlns="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82" name="Text Box 125">
          <a:extLst>
            <a:ext uri="{FF2B5EF4-FFF2-40B4-BE49-F238E27FC236}">
              <a16:creationId xmlns:a16="http://schemas.microsoft.com/office/drawing/2014/main" xmlns="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83" name="Text Box 126">
          <a:extLst>
            <a:ext uri="{FF2B5EF4-FFF2-40B4-BE49-F238E27FC236}">
              <a16:creationId xmlns:a16="http://schemas.microsoft.com/office/drawing/2014/main" xmlns="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84" name="Text Box 127">
          <a:extLst>
            <a:ext uri="{FF2B5EF4-FFF2-40B4-BE49-F238E27FC236}">
              <a16:creationId xmlns:a16="http://schemas.microsoft.com/office/drawing/2014/main" xmlns="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85" name="Text Box 128">
          <a:extLst>
            <a:ext uri="{FF2B5EF4-FFF2-40B4-BE49-F238E27FC236}">
              <a16:creationId xmlns:a16="http://schemas.microsoft.com/office/drawing/2014/main" xmlns="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86" name="Text Box 129">
          <a:extLst>
            <a:ext uri="{FF2B5EF4-FFF2-40B4-BE49-F238E27FC236}">
              <a16:creationId xmlns:a16="http://schemas.microsoft.com/office/drawing/2014/main" xmlns="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91</xdr:row>
      <xdr:rowOff>0</xdr:rowOff>
    </xdr:from>
    <xdr:to>
      <xdr:col>1</xdr:col>
      <xdr:colOff>2162175</xdr:colOff>
      <xdr:row>91</xdr:row>
      <xdr:rowOff>161925</xdr:rowOff>
    </xdr:to>
    <xdr:sp macro="" textlink="">
      <xdr:nvSpPr>
        <xdr:cNvPr id="587" name="Text Box 130">
          <a:extLst>
            <a:ext uri="{FF2B5EF4-FFF2-40B4-BE49-F238E27FC236}">
              <a16:creationId xmlns:a16="http://schemas.microsoft.com/office/drawing/2014/main" xmlns="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2809875" y="50663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88" name="Text Box 95">
          <a:extLst>
            <a:ext uri="{FF2B5EF4-FFF2-40B4-BE49-F238E27FC236}">
              <a16:creationId xmlns:a16="http://schemas.microsoft.com/office/drawing/2014/main" xmlns="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89" name="Text Box 96">
          <a:extLst>
            <a:ext uri="{FF2B5EF4-FFF2-40B4-BE49-F238E27FC236}">
              <a16:creationId xmlns:a16="http://schemas.microsoft.com/office/drawing/2014/main" xmlns="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0" name="Text Box 97">
          <a:extLst>
            <a:ext uri="{FF2B5EF4-FFF2-40B4-BE49-F238E27FC236}">
              <a16:creationId xmlns:a16="http://schemas.microsoft.com/office/drawing/2014/main" xmlns="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1" name="Text Box 98">
          <a:extLst>
            <a:ext uri="{FF2B5EF4-FFF2-40B4-BE49-F238E27FC236}">
              <a16:creationId xmlns:a16="http://schemas.microsoft.com/office/drawing/2014/main" xmlns="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2" name="Text Box 99">
          <a:extLst>
            <a:ext uri="{FF2B5EF4-FFF2-40B4-BE49-F238E27FC236}">
              <a16:creationId xmlns:a16="http://schemas.microsoft.com/office/drawing/2014/main" xmlns="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3" name="Text Box 100">
          <a:extLst>
            <a:ext uri="{FF2B5EF4-FFF2-40B4-BE49-F238E27FC236}">
              <a16:creationId xmlns:a16="http://schemas.microsoft.com/office/drawing/2014/main" xmlns="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4" name="Text Box 101">
          <a:extLst>
            <a:ext uri="{FF2B5EF4-FFF2-40B4-BE49-F238E27FC236}">
              <a16:creationId xmlns:a16="http://schemas.microsoft.com/office/drawing/2014/main" xmlns="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5" name="Text Box 102">
          <a:extLst>
            <a:ext uri="{FF2B5EF4-FFF2-40B4-BE49-F238E27FC236}">
              <a16:creationId xmlns:a16="http://schemas.microsoft.com/office/drawing/2014/main" xmlns="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6" name="Text Box 103">
          <a:extLst>
            <a:ext uri="{FF2B5EF4-FFF2-40B4-BE49-F238E27FC236}">
              <a16:creationId xmlns:a16="http://schemas.microsoft.com/office/drawing/2014/main" xmlns="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7" name="Text Box 104">
          <a:extLst>
            <a:ext uri="{FF2B5EF4-FFF2-40B4-BE49-F238E27FC236}">
              <a16:creationId xmlns:a16="http://schemas.microsoft.com/office/drawing/2014/main" xmlns="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8" name="Text Box 105">
          <a:extLst>
            <a:ext uri="{FF2B5EF4-FFF2-40B4-BE49-F238E27FC236}">
              <a16:creationId xmlns:a16="http://schemas.microsoft.com/office/drawing/2014/main" xmlns="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599" name="Text Box 106">
          <a:extLst>
            <a:ext uri="{FF2B5EF4-FFF2-40B4-BE49-F238E27FC236}">
              <a16:creationId xmlns:a16="http://schemas.microsoft.com/office/drawing/2014/main" xmlns="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0" name="Text Box 107">
          <a:extLst>
            <a:ext uri="{FF2B5EF4-FFF2-40B4-BE49-F238E27FC236}">
              <a16:creationId xmlns:a16="http://schemas.microsoft.com/office/drawing/2014/main" xmlns="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1" name="Text Box 108">
          <a:extLst>
            <a:ext uri="{FF2B5EF4-FFF2-40B4-BE49-F238E27FC236}">
              <a16:creationId xmlns:a16="http://schemas.microsoft.com/office/drawing/2014/main" xmlns="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2" name="Text Box 109">
          <a:extLst>
            <a:ext uri="{FF2B5EF4-FFF2-40B4-BE49-F238E27FC236}">
              <a16:creationId xmlns:a16="http://schemas.microsoft.com/office/drawing/2014/main" xmlns="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3" name="Text Box 110">
          <a:extLst>
            <a:ext uri="{FF2B5EF4-FFF2-40B4-BE49-F238E27FC236}">
              <a16:creationId xmlns:a16="http://schemas.microsoft.com/office/drawing/2014/main" xmlns="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4" name="Text Box 111">
          <a:extLst>
            <a:ext uri="{FF2B5EF4-FFF2-40B4-BE49-F238E27FC236}">
              <a16:creationId xmlns:a16="http://schemas.microsoft.com/office/drawing/2014/main" xmlns="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5" name="Text Box 112">
          <a:extLst>
            <a:ext uri="{FF2B5EF4-FFF2-40B4-BE49-F238E27FC236}">
              <a16:creationId xmlns:a16="http://schemas.microsoft.com/office/drawing/2014/main" xmlns="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6" name="Text Box 113">
          <a:extLst>
            <a:ext uri="{FF2B5EF4-FFF2-40B4-BE49-F238E27FC236}">
              <a16:creationId xmlns:a16="http://schemas.microsoft.com/office/drawing/2014/main" xmlns="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7" name="Text Box 114">
          <a:extLst>
            <a:ext uri="{FF2B5EF4-FFF2-40B4-BE49-F238E27FC236}">
              <a16:creationId xmlns:a16="http://schemas.microsoft.com/office/drawing/2014/main" xmlns="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8" name="Text Box 115">
          <a:extLst>
            <a:ext uri="{FF2B5EF4-FFF2-40B4-BE49-F238E27FC236}">
              <a16:creationId xmlns:a16="http://schemas.microsoft.com/office/drawing/2014/main" xmlns="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09" name="Text Box 116">
          <a:extLst>
            <a:ext uri="{FF2B5EF4-FFF2-40B4-BE49-F238E27FC236}">
              <a16:creationId xmlns:a16="http://schemas.microsoft.com/office/drawing/2014/main" xmlns="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0" name="Text Box 117">
          <a:extLst>
            <a:ext uri="{FF2B5EF4-FFF2-40B4-BE49-F238E27FC236}">
              <a16:creationId xmlns:a16="http://schemas.microsoft.com/office/drawing/2014/main" xmlns="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1" name="Text Box 123">
          <a:extLst>
            <a:ext uri="{FF2B5EF4-FFF2-40B4-BE49-F238E27FC236}">
              <a16:creationId xmlns:a16="http://schemas.microsoft.com/office/drawing/2014/main" xmlns="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2" name="Text Box 124">
          <a:extLst>
            <a:ext uri="{FF2B5EF4-FFF2-40B4-BE49-F238E27FC236}">
              <a16:creationId xmlns:a16="http://schemas.microsoft.com/office/drawing/2014/main" xmlns="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3" name="Text Box 125">
          <a:extLst>
            <a:ext uri="{FF2B5EF4-FFF2-40B4-BE49-F238E27FC236}">
              <a16:creationId xmlns:a16="http://schemas.microsoft.com/office/drawing/2014/main" xmlns="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4" name="Text Box 126">
          <a:extLst>
            <a:ext uri="{FF2B5EF4-FFF2-40B4-BE49-F238E27FC236}">
              <a16:creationId xmlns:a16="http://schemas.microsoft.com/office/drawing/2014/main" xmlns="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5" name="Text Box 127">
          <a:extLst>
            <a:ext uri="{FF2B5EF4-FFF2-40B4-BE49-F238E27FC236}">
              <a16:creationId xmlns:a16="http://schemas.microsoft.com/office/drawing/2014/main" xmlns="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6" name="Text Box 128">
          <a:extLst>
            <a:ext uri="{FF2B5EF4-FFF2-40B4-BE49-F238E27FC236}">
              <a16:creationId xmlns:a16="http://schemas.microsoft.com/office/drawing/2014/main" xmlns="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7" name="Text Box 129">
          <a:extLst>
            <a:ext uri="{FF2B5EF4-FFF2-40B4-BE49-F238E27FC236}">
              <a16:creationId xmlns:a16="http://schemas.microsoft.com/office/drawing/2014/main" xmlns="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0</xdr:rowOff>
    </xdr:from>
    <xdr:to>
      <xdr:col>1</xdr:col>
      <xdr:colOff>2247900</xdr:colOff>
      <xdr:row>140</xdr:row>
      <xdr:rowOff>19050</xdr:rowOff>
    </xdr:to>
    <xdr:sp macro="" textlink="">
      <xdr:nvSpPr>
        <xdr:cNvPr id="618" name="Text Box 130">
          <a:extLst>
            <a:ext uri="{FF2B5EF4-FFF2-40B4-BE49-F238E27FC236}">
              <a16:creationId xmlns:a16="http://schemas.microsoft.com/office/drawing/2014/main" xmlns="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2809875" y="77685900"/>
          <a:ext cx="85725" cy="2171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77</xdr:row>
      <xdr:rowOff>200025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28098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0" name="Text Box 95">
          <a:extLst>
            <a:ext uri="{FF2B5EF4-FFF2-40B4-BE49-F238E27FC236}">
              <a16:creationId xmlns:a16="http://schemas.microsoft.com/office/drawing/2014/main" xmlns="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1" name="Text Box 96">
          <a:extLst>
            <a:ext uri="{FF2B5EF4-FFF2-40B4-BE49-F238E27FC236}">
              <a16:creationId xmlns:a16="http://schemas.microsoft.com/office/drawing/2014/main" xmlns="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2" name="Text Box 97">
          <a:extLst>
            <a:ext uri="{FF2B5EF4-FFF2-40B4-BE49-F238E27FC236}">
              <a16:creationId xmlns:a16="http://schemas.microsoft.com/office/drawing/2014/main" xmlns="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3" name="Text Box 98">
          <a:extLst>
            <a:ext uri="{FF2B5EF4-FFF2-40B4-BE49-F238E27FC236}">
              <a16:creationId xmlns:a16="http://schemas.microsoft.com/office/drawing/2014/main" xmlns="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4" name="Text Box 99">
          <a:extLst>
            <a:ext uri="{FF2B5EF4-FFF2-40B4-BE49-F238E27FC236}">
              <a16:creationId xmlns:a16="http://schemas.microsoft.com/office/drawing/2014/main" xmlns="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5" name="Text Box 100">
          <a:extLst>
            <a:ext uri="{FF2B5EF4-FFF2-40B4-BE49-F238E27FC236}">
              <a16:creationId xmlns:a16="http://schemas.microsoft.com/office/drawing/2014/main" xmlns="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6" name="Text Box 101">
          <a:extLst>
            <a:ext uri="{FF2B5EF4-FFF2-40B4-BE49-F238E27FC236}">
              <a16:creationId xmlns:a16="http://schemas.microsoft.com/office/drawing/2014/main" xmlns="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7" name="Text Box 102">
          <a:extLst>
            <a:ext uri="{FF2B5EF4-FFF2-40B4-BE49-F238E27FC236}">
              <a16:creationId xmlns:a16="http://schemas.microsoft.com/office/drawing/2014/main" xmlns="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8" name="Text Box 103">
          <a:extLst>
            <a:ext uri="{FF2B5EF4-FFF2-40B4-BE49-F238E27FC236}">
              <a16:creationId xmlns:a16="http://schemas.microsoft.com/office/drawing/2014/main" xmlns="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29" name="Text Box 104">
          <a:extLst>
            <a:ext uri="{FF2B5EF4-FFF2-40B4-BE49-F238E27FC236}">
              <a16:creationId xmlns:a16="http://schemas.microsoft.com/office/drawing/2014/main" xmlns="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0" name="Text Box 105">
          <a:extLst>
            <a:ext uri="{FF2B5EF4-FFF2-40B4-BE49-F238E27FC236}">
              <a16:creationId xmlns:a16="http://schemas.microsoft.com/office/drawing/2014/main" xmlns="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1" name="Text Box 106">
          <a:extLst>
            <a:ext uri="{FF2B5EF4-FFF2-40B4-BE49-F238E27FC236}">
              <a16:creationId xmlns:a16="http://schemas.microsoft.com/office/drawing/2014/main" xmlns="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2" name="Text Box 107">
          <a:extLst>
            <a:ext uri="{FF2B5EF4-FFF2-40B4-BE49-F238E27FC236}">
              <a16:creationId xmlns:a16="http://schemas.microsoft.com/office/drawing/2014/main" xmlns="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3" name="Text Box 108">
          <a:extLst>
            <a:ext uri="{FF2B5EF4-FFF2-40B4-BE49-F238E27FC236}">
              <a16:creationId xmlns:a16="http://schemas.microsoft.com/office/drawing/2014/main" xmlns="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4" name="Text Box 109">
          <a:extLst>
            <a:ext uri="{FF2B5EF4-FFF2-40B4-BE49-F238E27FC236}">
              <a16:creationId xmlns:a16="http://schemas.microsoft.com/office/drawing/2014/main" xmlns="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5" name="Text Box 110">
          <a:extLst>
            <a:ext uri="{FF2B5EF4-FFF2-40B4-BE49-F238E27FC236}">
              <a16:creationId xmlns:a16="http://schemas.microsoft.com/office/drawing/2014/main" xmlns="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6" name="Text Box 111">
          <a:extLst>
            <a:ext uri="{FF2B5EF4-FFF2-40B4-BE49-F238E27FC236}">
              <a16:creationId xmlns:a16="http://schemas.microsoft.com/office/drawing/2014/main" xmlns="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7" name="Text Box 112">
          <a:extLst>
            <a:ext uri="{FF2B5EF4-FFF2-40B4-BE49-F238E27FC236}">
              <a16:creationId xmlns:a16="http://schemas.microsoft.com/office/drawing/2014/main" xmlns="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8" name="Text Box 113">
          <a:extLst>
            <a:ext uri="{FF2B5EF4-FFF2-40B4-BE49-F238E27FC236}">
              <a16:creationId xmlns:a16="http://schemas.microsoft.com/office/drawing/2014/main" xmlns="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39" name="Text Box 114">
          <a:extLst>
            <a:ext uri="{FF2B5EF4-FFF2-40B4-BE49-F238E27FC236}">
              <a16:creationId xmlns:a16="http://schemas.microsoft.com/office/drawing/2014/main" xmlns="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40" name="Text Box 115">
          <a:extLst>
            <a:ext uri="{FF2B5EF4-FFF2-40B4-BE49-F238E27FC236}">
              <a16:creationId xmlns:a16="http://schemas.microsoft.com/office/drawing/2014/main" xmlns="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41" name="Text Box 116">
          <a:extLst>
            <a:ext uri="{FF2B5EF4-FFF2-40B4-BE49-F238E27FC236}">
              <a16:creationId xmlns:a16="http://schemas.microsoft.com/office/drawing/2014/main" xmlns="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42" name="Text Box 117">
          <a:extLst>
            <a:ext uri="{FF2B5EF4-FFF2-40B4-BE49-F238E27FC236}">
              <a16:creationId xmlns:a16="http://schemas.microsoft.com/office/drawing/2014/main" xmlns="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77</xdr:row>
      <xdr:rowOff>0</xdr:rowOff>
    </xdr:from>
    <xdr:to>
      <xdr:col>1</xdr:col>
      <xdr:colOff>2247900</xdr:colOff>
      <xdr:row>77</xdr:row>
      <xdr:rowOff>200025</xdr:rowOff>
    </xdr:to>
    <xdr:sp macro="" textlink="">
      <xdr:nvSpPr>
        <xdr:cNvPr id="643" name="Text Box 118">
          <a:extLst>
            <a:ext uri="{FF2B5EF4-FFF2-40B4-BE49-F238E27FC236}">
              <a16:creationId xmlns:a16="http://schemas.microsoft.com/office/drawing/2014/main" xmlns="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28098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333375</xdr:rowOff>
    </xdr:from>
    <xdr:to>
      <xdr:col>1</xdr:col>
      <xdr:colOff>2247900</xdr:colOff>
      <xdr:row>140</xdr:row>
      <xdr:rowOff>209550</xdr:rowOff>
    </xdr:to>
    <xdr:sp macro="" textlink="">
      <xdr:nvSpPr>
        <xdr:cNvPr id="644" name="Text Box 119">
          <a:extLst>
            <a:ext uri="{FF2B5EF4-FFF2-40B4-BE49-F238E27FC236}">
              <a16:creationId xmlns:a16="http://schemas.microsoft.com/office/drawing/2014/main" xmlns="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2809875" y="77857350"/>
          <a:ext cx="85725" cy="2190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131</xdr:row>
      <xdr:rowOff>333375</xdr:rowOff>
    </xdr:from>
    <xdr:to>
      <xdr:col>1</xdr:col>
      <xdr:colOff>2247900</xdr:colOff>
      <xdr:row>140</xdr:row>
      <xdr:rowOff>209550</xdr:rowOff>
    </xdr:to>
    <xdr:sp macro="" textlink="">
      <xdr:nvSpPr>
        <xdr:cNvPr id="645" name="Text Box 120">
          <a:extLst>
            <a:ext uri="{FF2B5EF4-FFF2-40B4-BE49-F238E27FC236}">
              <a16:creationId xmlns:a16="http://schemas.microsoft.com/office/drawing/2014/main" xmlns="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2809875" y="77857350"/>
          <a:ext cx="85725" cy="2190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46" name="Text Box 123">
          <a:extLst>
            <a:ext uri="{FF2B5EF4-FFF2-40B4-BE49-F238E27FC236}">
              <a16:creationId xmlns:a16="http://schemas.microsoft.com/office/drawing/2014/main" xmlns="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47" name="Text Box 124">
          <a:extLst>
            <a:ext uri="{FF2B5EF4-FFF2-40B4-BE49-F238E27FC236}">
              <a16:creationId xmlns:a16="http://schemas.microsoft.com/office/drawing/2014/main" xmlns="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48" name="Text Box 125">
          <a:extLst>
            <a:ext uri="{FF2B5EF4-FFF2-40B4-BE49-F238E27FC236}">
              <a16:creationId xmlns:a16="http://schemas.microsoft.com/office/drawing/2014/main" xmlns="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49" name="Text Box 126">
          <a:extLst>
            <a:ext uri="{FF2B5EF4-FFF2-40B4-BE49-F238E27FC236}">
              <a16:creationId xmlns:a16="http://schemas.microsoft.com/office/drawing/2014/main" xmlns="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50" name="Text Box 127">
          <a:extLst>
            <a:ext uri="{FF2B5EF4-FFF2-40B4-BE49-F238E27FC236}">
              <a16:creationId xmlns:a16="http://schemas.microsoft.com/office/drawing/2014/main" xmlns="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51" name="Text Box 128">
          <a:extLst>
            <a:ext uri="{FF2B5EF4-FFF2-40B4-BE49-F238E27FC236}">
              <a16:creationId xmlns:a16="http://schemas.microsoft.com/office/drawing/2014/main" xmlns="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52" name="Text Box 129">
          <a:extLst>
            <a:ext uri="{FF2B5EF4-FFF2-40B4-BE49-F238E27FC236}">
              <a16:creationId xmlns:a16="http://schemas.microsoft.com/office/drawing/2014/main" xmlns="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142</xdr:row>
      <xdr:rowOff>0</xdr:rowOff>
    </xdr:from>
    <xdr:to>
      <xdr:col>1</xdr:col>
      <xdr:colOff>2247900</xdr:colOff>
      <xdr:row>142</xdr:row>
      <xdr:rowOff>619125</xdr:rowOff>
    </xdr:to>
    <xdr:sp macro="" textlink="">
      <xdr:nvSpPr>
        <xdr:cNvPr id="653" name="Text Box 130">
          <a:extLst>
            <a:ext uri="{FF2B5EF4-FFF2-40B4-BE49-F238E27FC236}">
              <a16:creationId xmlns:a16="http://schemas.microsoft.com/office/drawing/2014/main" xmlns="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2809875" y="803529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54" name="Text Box 26">
          <a:extLst>
            <a:ext uri="{FF2B5EF4-FFF2-40B4-BE49-F238E27FC236}">
              <a16:creationId xmlns:a16="http://schemas.microsoft.com/office/drawing/2014/main" xmlns="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55" name="Text Box 27">
          <a:extLst>
            <a:ext uri="{FF2B5EF4-FFF2-40B4-BE49-F238E27FC236}">
              <a16:creationId xmlns:a16="http://schemas.microsoft.com/office/drawing/2014/main" xmlns="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56" name="Text Box 28">
          <a:extLst>
            <a:ext uri="{FF2B5EF4-FFF2-40B4-BE49-F238E27FC236}">
              <a16:creationId xmlns:a16="http://schemas.microsoft.com/office/drawing/2014/main" xmlns="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57" name="Text Box 29">
          <a:extLst>
            <a:ext uri="{FF2B5EF4-FFF2-40B4-BE49-F238E27FC236}">
              <a16:creationId xmlns:a16="http://schemas.microsoft.com/office/drawing/2014/main" xmlns="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58" name="Text Box 30">
          <a:extLst>
            <a:ext uri="{FF2B5EF4-FFF2-40B4-BE49-F238E27FC236}">
              <a16:creationId xmlns:a16="http://schemas.microsoft.com/office/drawing/2014/main" xmlns="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59" name="Text Box 31">
          <a:extLst>
            <a:ext uri="{FF2B5EF4-FFF2-40B4-BE49-F238E27FC236}">
              <a16:creationId xmlns:a16="http://schemas.microsoft.com/office/drawing/2014/main" xmlns="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xmlns="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1" name="Text Box 33">
          <a:extLst>
            <a:ext uri="{FF2B5EF4-FFF2-40B4-BE49-F238E27FC236}">
              <a16:creationId xmlns:a16="http://schemas.microsoft.com/office/drawing/2014/main" xmlns="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2" name="Text Box 34">
          <a:extLst>
            <a:ext uri="{FF2B5EF4-FFF2-40B4-BE49-F238E27FC236}">
              <a16:creationId xmlns:a16="http://schemas.microsoft.com/office/drawing/2014/main" xmlns="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3" name="Text Box 35">
          <a:extLst>
            <a:ext uri="{FF2B5EF4-FFF2-40B4-BE49-F238E27FC236}">
              <a16:creationId xmlns:a16="http://schemas.microsoft.com/office/drawing/2014/main" xmlns="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4" name="Text Box 36">
          <a:extLst>
            <a:ext uri="{FF2B5EF4-FFF2-40B4-BE49-F238E27FC236}">
              <a16:creationId xmlns:a16="http://schemas.microsoft.com/office/drawing/2014/main" xmlns="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5" name="Text Box 37">
          <a:extLst>
            <a:ext uri="{FF2B5EF4-FFF2-40B4-BE49-F238E27FC236}">
              <a16:creationId xmlns:a16="http://schemas.microsoft.com/office/drawing/2014/main" xmlns="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xmlns="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xmlns="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8" name="Text Box 40">
          <a:extLst>
            <a:ext uri="{FF2B5EF4-FFF2-40B4-BE49-F238E27FC236}">
              <a16:creationId xmlns:a16="http://schemas.microsoft.com/office/drawing/2014/main" xmlns="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69" name="Text Box 41">
          <a:extLst>
            <a:ext uri="{FF2B5EF4-FFF2-40B4-BE49-F238E27FC236}">
              <a16:creationId xmlns:a16="http://schemas.microsoft.com/office/drawing/2014/main" xmlns="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0" name="Text Box 42">
          <a:extLst>
            <a:ext uri="{FF2B5EF4-FFF2-40B4-BE49-F238E27FC236}">
              <a16:creationId xmlns:a16="http://schemas.microsoft.com/office/drawing/2014/main" xmlns="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1" name="Text Box 43">
          <a:extLst>
            <a:ext uri="{FF2B5EF4-FFF2-40B4-BE49-F238E27FC236}">
              <a16:creationId xmlns:a16="http://schemas.microsoft.com/office/drawing/2014/main" xmlns="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2" name="Text Box 44">
          <a:extLst>
            <a:ext uri="{FF2B5EF4-FFF2-40B4-BE49-F238E27FC236}">
              <a16:creationId xmlns:a16="http://schemas.microsoft.com/office/drawing/2014/main" xmlns="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3" name="Text Box 45">
          <a:extLst>
            <a:ext uri="{FF2B5EF4-FFF2-40B4-BE49-F238E27FC236}">
              <a16:creationId xmlns:a16="http://schemas.microsoft.com/office/drawing/2014/main" xmlns="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xmlns="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xmlns="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6" name="Text Box 49">
          <a:extLst>
            <a:ext uri="{FF2B5EF4-FFF2-40B4-BE49-F238E27FC236}">
              <a16:creationId xmlns:a16="http://schemas.microsoft.com/office/drawing/2014/main" xmlns="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7" name="Text Box 50">
          <a:extLst>
            <a:ext uri="{FF2B5EF4-FFF2-40B4-BE49-F238E27FC236}">
              <a16:creationId xmlns:a16="http://schemas.microsoft.com/office/drawing/2014/main" xmlns="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8" name="Text Box 51">
          <a:extLst>
            <a:ext uri="{FF2B5EF4-FFF2-40B4-BE49-F238E27FC236}">
              <a16:creationId xmlns:a16="http://schemas.microsoft.com/office/drawing/2014/main" xmlns="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79" name="Text Box 52">
          <a:extLst>
            <a:ext uri="{FF2B5EF4-FFF2-40B4-BE49-F238E27FC236}">
              <a16:creationId xmlns:a16="http://schemas.microsoft.com/office/drawing/2014/main" xmlns="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0" name="Text Box 53">
          <a:extLst>
            <a:ext uri="{FF2B5EF4-FFF2-40B4-BE49-F238E27FC236}">
              <a16:creationId xmlns:a16="http://schemas.microsoft.com/office/drawing/2014/main" xmlns="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1" name="Text Box 54">
          <a:extLst>
            <a:ext uri="{FF2B5EF4-FFF2-40B4-BE49-F238E27FC236}">
              <a16:creationId xmlns:a16="http://schemas.microsoft.com/office/drawing/2014/main" xmlns="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2" name="Text Box 55">
          <a:extLst>
            <a:ext uri="{FF2B5EF4-FFF2-40B4-BE49-F238E27FC236}">
              <a16:creationId xmlns:a16="http://schemas.microsoft.com/office/drawing/2014/main" xmlns="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3" name="Text Box 56">
          <a:extLst>
            <a:ext uri="{FF2B5EF4-FFF2-40B4-BE49-F238E27FC236}">
              <a16:creationId xmlns:a16="http://schemas.microsoft.com/office/drawing/2014/main" xmlns="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4" name="Text Box 57">
          <a:extLst>
            <a:ext uri="{FF2B5EF4-FFF2-40B4-BE49-F238E27FC236}">
              <a16:creationId xmlns:a16="http://schemas.microsoft.com/office/drawing/2014/main" xmlns="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5" name="Text Box 58">
          <a:extLst>
            <a:ext uri="{FF2B5EF4-FFF2-40B4-BE49-F238E27FC236}">
              <a16:creationId xmlns:a16="http://schemas.microsoft.com/office/drawing/2014/main" xmlns="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6" name="Text Box 59">
          <a:extLst>
            <a:ext uri="{FF2B5EF4-FFF2-40B4-BE49-F238E27FC236}">
              <a16:creationId xmlns:a16="http://schemas.microsoft.com/office/drawing/2014/main" xmlns="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7" name="Text Box 60">
          <a:extLst>
            <a:ext uri="{FF2B5EF4-FFF2-40B4-BE49-F238E27FC236}">
              <a16:creationId xmlns:a16="http://schemas.microsoft.com/office/drawing/2014/main" xmlns="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8" name="Text Box 61">
          <a:extLst>
            <a:ext uri="{FF2B5EF4-FFF2-40B4-BE49-F238E27FC236}">
              <a16:creationId xmlns:a16="http://schemas.microsoft.com/office/drawing/2014/main" xmlns="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89" name="Text Box 62">
          <a:extLst>
            <a:ext uri="{FF2B5EF4-FFF2-40B4-BE49-F238E27FC236}">
              <a16:creationId xmlns:a16="http://schemas.microsoft.com/office/drawing/2014/main" xmlns="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xmlns="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1" name="Text Box 64">
          <a:extLst>
            <a:ext uri="{FF2B5EF4-FFF2-40B4-BE49-F238E27FC236}">
              <a16:creationId xmlns:a16="http://schemas.microsoft.com/office/drawing/2014/main" xmlns="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2" name="Text Box 65">
          <a:extLst>
            <a:ext uri="{FF2B5EF4-FFF2-40B4-BE49-F238E27FC236}">
              <a16:creationId xmlns:a16="http://schemas.microsoft.com/office/drawing/2014/main" xmlns="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3" name="Text Box 66">
          <a:extLst>
            <a:ext uri="{FF2B5EF4-FFF2-40B4-BE49-F238E27FC236}">
              <a16:creationId xmlns:a16="http://schemas.microsoft.com/office/drawing/2014/main" xmlns="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4" name="Text Box 67">
          <a:extLst>
            <a:ext uri="{FF2B5EF4-FFF2-40B4-BE49-F238E27FC236}">
              <a16:creationId xmlns:a16="http://schemas.microsoft.com/office/drawing/2014/main" xmlns="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5" name="Text Box 68">
          <a:extLst>
            <a:ext uri="{FF2B5EF4-FFF2-40B4-BE49-F238E27FC236}">
              <a16:creationId xmlns:a16="http://schemas.microsoft.com/office/drawing/2014/main" xmlns="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6" name="Text Box 69">
          <a:extLst>
            <a:ext uri="{FF2B5EF4-FFF2-40B4-BE49-F238E27FC236}">
              <a16:creationId xmlns:a16="http://schemas.microsoft.com/office/drawing/2014/main" xmlns="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7" name="Text Box 70">
          <a:extLst>
            <a:ext uri="{FF2B5EF4-FFF2-40B4-BE49-F238E27FC236}">
              <a16:creationId xmlns:a16="http://schemas.microsoft.com/office/drawing/2014/main" xmlns="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8" name="Text Box 71">
          <a:extLst>
            <a:ext uri="{FF2B5EF4-FFF2-40B4-BE49-F238E27FC236}">
              <a16:creationId xmlns:a16="http://schemas.microsoft.com/office/drawing/2014/main" xmlns="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699" name="Text Box 72">
          <a:extLst>
            <a:ext uri="{FF2B5EF4-FFF2-40B4-BE49-F238E27FC236}">
              <a16:creationId xmlns:a16="http://schemas.microsoft.com/office/drawing/2014/main" xmlns="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0" name="Text Box 73">
          <a:extLst>
            <a:ext uri="{FF2B5EF4-FFF2-40B4-BE49-F238E27FC236}">
              <a16:creationId xmlns:a16="http://schemas.microsoft.com/office/drawing/2014/main" xmlns="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1" name="Text Box 74">
          <a:extLst>
            <a:ext uri="{FF2B5EF4-FFF2-40B4-BE49-F238E27FC236}">
              <a16:creationId xmlns:a16="http://schemas.microsoft.com/office/drawing/2014/main" xmlns="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2" name="Text Box 75">
          <a:extLst>
            <a:ext uri="{FF2B5EF4-FFF2-40B4-BE49-F238E27FC236}">
              <a16:creationId xmlns:a16="http://schemas.microsoft.com/office/drawing/2014/main" xmlns="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3" name="Text Box 76">
          <a:extLst>
            <a:ext uri="{FF2B5EF4-FFF2-40B4-BE49-F238E27FC236}">
              <a16:creationId xmlns:a16="http://schemas.microsoft.com/office/drawing/2014/main" xmlns="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4" name="Text Box 77">
          <a:extLst>
            <a:ext uri="{FF2B5EF4-FFF2-40B4-BE49-F238E27FC236}">
              <a16:creationId xmlns:a16="http://schemas.microsoft.com/office/drawing/2014/main" xmlns="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5" name="Text Box 78">
          <a:extLst>
            <a:ext uri="{FF2B5EF4-FFF2-40B4-BE49-F238E27FC236}">
              <a16:creationId xmlns:a16="http://schemas.microsoft.com/office/drawing/2014/main" xmlns="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6" name="Text Box 79">
          <a:extLst>
            <a:ext uri="{FF2B5EF4-FFF2-40B4-BE49-F238E27FC236}">
              <a16:creationId xmlns:a16="http://schemas.microsoft.com/office/drawing/2014/main" xmlns="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7" name="Text Box 80">
          <a:extLst>
            <a:ext uri="{FF2B5EF4-FFF2-40B4-BE49-F238E27FC236}">
              <a16:creationId xmlns:a16="http://schemas.microsoft.com/office/drawing/2014/main" xmlns="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8" name="Text Box 81">
          <a:extLst>
            <a:ext uri="{FF2B5EF4-FFF2-40B4-BE49-F238E27FC236}">
              <a16:creationId xmlns:a16="http://schemas.microsoft.com/office/drawing/2014/main" xmlns="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09" name="Text Box 82">
          <a:extLst>
            <a:ext uri="{FF2B5EF4-FFF2-40B4-BE49-F238E27FC236}">
              <a16:creationId xmlns:a16="http://schemas.microsoft.com/office/drawing/2014/main" xmlns="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0" name="Text Box 83">
          <a:extLst>
            <a:ext uri="{FF2B5EF4-FFF2-40B4-BE49-F238E27FC236}">
              <a16:creationId xmlns:a16="http://schemas.microsoft.com/office/drawing/2014/main" xmlns="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1" name="Text Box 84">
          <a:extLst>
            <a:ext uri="{FF2B5EF4-FFF2-40B4-BE49-F238E27FC236}">
              <a16:creationId xmlns:a16="http://schemas.microsoft.com/office/drawing/2014/main" xmlns="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2" name="Text Box 85">
          <a:extLst>
            <a:ext uri="{FF2B5EF4-FFF2-40B4-BE49-F238E27FC236}">
              <a16:creationId xmlns:a16="http://schemas.microsoft.com/office/drawing/2014/main" xmlns="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3" name="Text Box 86">
          <a:extLst>
            <a:ext uri="{FF2B5EF4-FFF2-40B4-BE49-F238E27FC236}">
              <a16:creationId xmlns:a16="http://schemas.microsoft.com/office/drawing/2014/main" xmlns="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4" name="Text Box 87">
          <a:extLst>
            <a:ext uri="{FF2B5EF4-FFF2-40B4-BE49-F238E27FC236}">
              <a16:creationId xmlns:a16="http://schemas.microsoft.com/office/drawing/2014/main" xmlns="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5" name="Text Box 88">
          <a:extLst>
            <a:ext uri="{FF2B5EF4-FFF2-40B4-BE49-F238E27FC236}">
              <a16:creationId xmlns:a16="http://schemas.microsoft.com/office/drawing/2014/main" xmlns="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6" name="Text Box 89">
          <a:extLst>
            <a:ext uri="{FF2B5EF4-FFF2-40B4-BE49-F238E27FC236}">
              <a16:creationId xmlns:a16="http://schemas.microsoft.com/office/drawing/2014/main" xmlns="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7" name="Text Box 90">
          <a:extLst>
            <a:ext uri="{FF2B5EF4-FFF2-40B4-BE49-F238E27FC236}">
              <a16:creationId xmlns:a16="http://schemas.microsoft.com/office/drawing/2014/main" xmlns="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8" name="Text Box 91">
          <a:extLst>
            <a:ext uri="{FF2B5EF4-FFF2-40B4-BE49-F238E27FC236}">
              <a16:creationId xmlns:a16="http://schemas.microsoft.com/office/drawing/2014/main" xmlns="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99</xdr:row>
      <xdr:rowOff>0</xdr:rowOff>
    </xdr:from>
    <xdr:to>
      <xdr:col>1</xdr:col>
      <xdr:colOff>2162175</xdr:colOff>
      <xdr:row>99</xdr:row>
      <xdr:rowOff>165100</xdr:rowOff>
    </xdr:to>
    <xdr:sp macro="" textlink="">
      <xdr:nvSpPr>
        <xdr:cNvPr id="719" name="Text Box 92">
          <a:extLst>
            <a:ext uri="{FF2B5EF4-FFF2-40B4-BE49-F238E27FC236}">
              <a16:creationId xmlns:a16="http://schemas.microsoft.com/office/drawing/2014/main" xmlns="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28098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0" name="Text Box 26">
          <a:extLst>
            <a:ext uri="{FF2B5EF4-FFF2-40B4-BE49-F238E27FC236}">
              <a16:creationId xmlns:a16="http://schemas.microsoft.com/office/drawing/2014/main" xmlns="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1" name="Text Box 27">
          <a:extLst>
            <a:ext uri="{FF2B5EF4-FFF2-40B4-BE49-F238E27FC236}">
              <a16:creationId xmlns:a16="http://schemas.microsoft.com/office/drawing/2014/main" xmlns="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2" name="Text Box 28">
          <a:extLst>
            <a:ext uri="{FF2B5EF4-FFF2-40B4-BE49-F238E27FC236}">
              <a16:creationId xmlns:a16="http://schemas.microsoft.com/office/drawing/2014/main" xmlns="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3" name="Text Box 29">
          <a:extLst>
            <a:ext uri="{FF2B5EF4-FFF2-40B4-BE49-F238E27FC236}">
              <a16:creationId xmlns:a16="http://schemas.microsoft.com/office/drawing/2014/main" xmlns="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4" name="Text Box 30">
          <a:extLst>
            <a:ext uri="{FF2B5EF4-FFF2-40B4-BE49-F238E27FC236}">
              <a16:creationId xmlns:a16="http://schemas.microsoft.com/office/drawing/2014/main" xmlns="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5" name="Text Box 31">
          <a:extLst>
            <a:ext uri="{FF2B5EF4-FFF2-40B4-BE49-F238E27FC236}">
              <a16:creationId xmlns:a16="http://schemas.microsoft.com/office/drawing/2014/main" xmlns="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6" name="Text Box 32">
          <a:extLst>
            <a:ext uri="{FF2B5EF4-FFF2-40B4-BE49-F238E27FC236}">
              <a16:creationId xmlns:a16="http://schemas.microsoft.com/office/drawing/2014/main" xmlns="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7" name="Text Box 33">
          <a:extLst>
            <a:ext uri="{FF2B5EF4-FFF2-40B4-BE49-F238E27FC236}">
              <a16:creationId xmlns:a16="http://schemas.microsoft.com/office/drawing/2014/main" xmlns="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8" name="Text Box 34">
          <a:extLst>
            <a:ext uri="{FF2B5EF4-FFF2-40B4-BE49-F238E27FC236}">
              <a16:creationId xmlns:a16="http://schemas.microsoft.com/office/drawing/2014/main" xmlns="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29" name="Text Box 35">
          <a:extLst>
            <a:ext uri="{FF2B5EF4-FFF2-40B4-BE49-F238E27FC236}">
              <a16:creationId xmlns:a16="http://schemas.microsoft.com/office/drawing/2014/main" xmlns="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0" name="Text Box 36">
          <a:extLst>
            <a:ext uri="{FF2B5EF4-FFF2-40B4-BE49-F238E27FC236}">
              <a16:creationId xmlns:a16="http://schemas.microsoft.com/office/drawing/2014/main" xmlns="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1" name="Text Box 37">
          <a:extLst>
            <a:ext uri="{FF2B5EF4-FFF2-40B4-BE49-F238E27FC236}">
              <a16:creationId xmlns:a16="http://schemas.microsoft.com/office/drawing/2014/main" xmlns="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2" name="Text Box 38">
          <a:extLst>
            <a:ext uri="{FF2B5EF4-FFF2-40B4-BE49-F238E27FC236}">
              <a16:creationId xmlns:a16="http://schemas.microsoft.com/office/drawing/2014/main" xmlns="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xmlns="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4" name="Text Box 40">
          <a:extLst>
            <a:ext uri="{FF2B5EF4-FFF2-40B4-BE49-F238E27FC236}">
              <a16:creationId xmlns:a16="http://schemas.microsoft.com/office/drawing/2014/main" xmlns="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5" name="Text Box 41">
          <a:extLst>
            <a:ext uri="{FF2B5EF4-FFF2-40B4-BE49-F238E27FC236}">
              <a16:creationId xmlns:a16="http://schemas.microsoft.com/office/drawing/2014/main" xmlns="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6" name="Text Box 42">
          <a:extLst>
            <a:ext uri="{FF2B5EF4-FFF2-40B4-BE49-F238E27FC236}">
              <a16:creationId xmlns:a16="http://schemas.microsoft.com/office/drawing/2014/main" xmlns="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7" name="Text Box 43">
          <a:extLst>
            <a:ext uri="{FF2B5EF4-FFF2-40B4-BE49-F238E27FC236}">
              <a16:creationId xmlns:a16="http://schemas.microsoft.com/office/drawing/2014/main" xmlns="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8" name="Text Box 44">
          <a:extLst>
            <a:ext uri="{FF2B5EF4-FFF2-40B4-BE49-F238E27FC236}">
              <a16:creationId xmlns:a16="http://schemas.microsoft.com/office/drawing/2014/main" xmlns="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39" name="Text Box 45">
          <a:extLst>
            <a:ext uri="{FF2B5EF4-FFF2-40B4-BE49-F238E27FC236}">
              <a16:creationId xmlns:a16="http://schemas.microsoft.com/office/drawing/2014/main" xmlns="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xmlns="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1" name="Text Box 47">
          <a:extLst>
            <a:ext uri="{FF2B5EF4-FFF2-40B4-BE49-F238E27FC236}">
              <a16:creationId xmlns:a16="http://schemas.microsoft.com/office/drawing/2014/main" xmlns="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2" name="Text Box 49">
          <a:extLst>
            <a:ext uri="{FF2B5EF4-FFF2-40B4-BE49-F238E27FC236}">
              <a16:creationId xmlns:a16="http://schemas.microsoft.com/office/drawing/2014/main" xmlns="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3" name="Text Box 50">
          <a:extLst>
            <a:ext uri="{FF2B5EF4-FFF2-40B4-BE49-F238E27FC236}">
              <a16:creationId xmlns:a16="http://schemas.microsoft.com/office/drawing/2014/main" xmlns="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4" name="Text Box 51">
          <a:extLst>
            <a:ext uri="{FF2B5EF4-FFF2-40B4-BE49-F238E27FC236}">
              <a16:creationId xmlns:a16="http://schemas.microsoft.com/office/drawing/2014/main" xmlns="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5" name="Text Box 52">
          <a:extLst>
            <a:ext uri="{FF2B5EF4-FFF2-40B4-BE49-F238E27FC236}">
              <a16:creationId xmlns:a16="http://schemas.microsoft.com/office/drawing/2014/main" xmlns="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6" name="Text Box 53">
          <a:extLst>
            <a:ext uri="{FF2B5EF4-FFF2-40B4-BE49-F238E27FC236}">
              <a16:creationId xmlns:a16="http://schemas.microsoft.com/office/drawing/2014/main" xmlns="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7" name="Text Box 54">
          <a:extLst>
            <a:ext uri="{FF2B5EF4-FFF2-40B4-BE49-F238E27FC236}">
              <a16:creationId xmlns:a16="http://schemas.microsoft.com/office/drawing/2014/main" xmlns="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8" name="Text Box 55">
          <a:extLst>
            <a:ext uri="{FF2B5EF4-FFF2-40B4-BE49-F238E27FC236}">
              <a16:creationId xmlns:a16="http://schemas.microsoft.com/office/drawing/2014/main" xmlns="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49" name="Text Box 56">
          <a:extLst>
            <a:ext uri="{FF2B5EF4-FFF2-40B4-BE49-F238E27FC236}">
              <a16:creationId xmlns:a16="http://schemas.microsoft.com/office/drawing/2014/main" xmlns="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0" name="Text Box 57">
          <a:extLst>
            <a:ext uri="{FF2B5EF4-FFF2-40B4-BE49-F238E27FC236}">
              <a16:creationId xmlns:a16="http://schemas.microsoft.com/office/drawing/2014/main" xmlns="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1" name="Text Box 58">
          <a:extLst>
            <a:ext uri="{FF2B5EF4-FFF2-40B4-BE49-F238E27FC236}">
              <a16:creationId xmlns:a16="http://schemas.microsoft.com/office/drawing/2014/main" xmlns="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2" name="Text Box 59">
          <a:extLst>
            <a:ext uri="{FF2B5EF4-FFF2-40B4-BE49-F238E27FC236}">
              <a16:creationId xmlns:a16="http://schemas.microsoft.com/office/drawing/2014/main" xmlns="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3" name="Text Box 60">
          <a:extLst>
            <a:ext uri="{FF2B5EF4-FFF2-40B4-BE49-F238E27FC236}">
              <a16:creationId xmlns:a16="http://schemas.microsoft.com/office/drawing/2014/main" xmlns="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4" name="Text Box 61">
          <a:extLst>
            <a:ext uri="{FF2B5EF4-FFF2-40B4-BE49-F238E27FC236}">
              <a16:creationId xmlns:a16="http://schemas.microsoft.com/office/drawing/2014/main" xmlns="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5" name="Text Box 62">
          <a:extLst>
            <a:ext uri="{FF2B5EF4-FFF2-40B4-BE49-F238E27FC236}">
              <a16:creationId xmlns:a16="http://schemas.microsoft.com/office/drawing/2014/main" xmlns="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6" name="Text Box 63">
          <a:extLst>
            <a:ext uri="{FF2B5EF4-FFF2-40B4-BE49-F238E27FC236}">
              <a16:creationId xmlns:a16="http://schemas.microsoft.com/office/drawing/2014/main" xmlns="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7" name="Text Box 64">
          <a:extLst>
            <a:ext uri="{FF2B5EF4-FFF2-40B4-BE49-F238E27FC236}">
              <a16:creationId xmlns:a16="http://schemas.microsoft.com/office/drawing/2014/main" xmlns="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xmlns="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59" name="Text Box 66">
          <a:extLst>
            <a:ext uri="{FF2B5EF4-FFF2-40B4-BE49-F238E27FC236}">
              <a16:creationId xmlns:a16="http://schemas.microsoft.com/office/drawing/2014/main" xmlns="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0" name="Text Box 67">
          <a:extLst>
            <a:ext uri="{FF2B5EF4-FFF2-40B4-BE49-F238E27FC236}">
              <a16:creationId xmlns:a16="http://schemas.microsoft.com/office/drawing/2014/main" xmlns="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1" name="Text Box 68">
          <a:extLst>
            <a:ext uri="{FF2B5EF4-FFF2-40B4-BE49-F238E27FC236}">
              <a16:creationId xmlns:a16="http://schemas.microsoft.com/office/drawing/2014/main" xmlns="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2" name="Text Box 69">
          <a:extLst>
            <a:ext uri="{FF2B5EF4-FFF2-40B4-BE49-F238E27FC236}">
              <a16:creationId xmlns:a16="http://schemas.microsoft.com/office/drawing/2014/main" xmlns="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3" name="Text Box 70">
          <a:extLst>
            <a:ext uri="{FF2B5EF4-FFF2-40B4-BE49-F238E27FC236}">
              <a16:creationId xmlns:a16="http://schemas.microsoft.com/office/drawing/2014/main" xmlns="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4" name="Text Box 71">
          <a:extLst>
            <a:ext uri="{FF2B5EF4-FFF2-40B4-BE49-F238E27FC236}">
              <a16:creationId xmlns:a16="http://schemas.microsoft.com/office/drawing/2014/main" xmlns="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5" name="Text Box 72">
          <a:extLst>
            <a:ext uri="{FF2B5EF4-FFF2-40B4-BE49-F238E27FC236}">
              <a16:creationId xmlns:a16="http://schemas.microsoft.com/office/drawing/2014/main" xmlns="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6" name="Text Box 73">
          <a:extLst>
            <a:ext uri="{FF2B5EF4-FFF2-40B4-BE49-F238E27FC236}">
              <a16:creationId xmlns:a16="http://schemas.microsoft.com/office/drawing/2014/main" xmlns="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7" name="Text Box 74">
          <a:extLst>
            <a:ext uri="{FF2B5EF4-FFF2-40B4-BE49-F238E27FC236}">
              <a16:creationId xmlns:a16="http://schemas.microsoft.com/office/drawing/2014/main" xmlns="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8" name="Text Box 75">
          <a:extLst>
            <a:ext uri="{FF2B5EF4-FFF2-40B4-BE49-F238E27FC236}">
              <a16:creationId xmlns:a16="http://schemas.microsoft.com/office/drawing/2014/main" xmlns="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69" name="Text Box 76">
          <a:extLst>
            <a:ext uri="{FF2B5EF4-FFF2-40B4-BE49-F238E27FC236}">
              <a16:creationId xmlns:a16="http://schemas.microsoft.com/office/drawing/2014/main" xmlns="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0" name="Text Box 77">
          <a:extLst>
            <a:ext uri="{FF2B5EF4-FFF2-40B4-BE49-F238E27FC236}">
              <a16:creationId xmlns:a16="http://schemas.microsoft.com/office/drawing/2014/main" xmlns="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1" name="Text Box 78">
          <a:extLst>
            <a:ext uri="{FF2B5EF4-FFF2-40B4-BE49-F238E27FC236}">
              <a16:creationId xmlns:a16="http://schemas.microsoft.com/office/drawing/2014/main" xmlns="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2" name="Text Box 79">
          <a:extLst>
            <a:ext uri="{FF2B5EF4-FFF2-40B4-BE49-F238E27FC236}">
              <a16:creationId xmlns:a16="http://schemas.microsoft.com/office/drawing/2014/main" xmlns="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3" name="Text Box 80">
          <a:extLst>
            <a:ext uri="{FF2B5EF4-FFF2-40B4-BE49-F238E27FC236}">
              <a16:creationId xmlns:a16="http://schemas.microsoft.com/office/drawing/2014/main" xmlns="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4" name="Text Box 81">
          <a:extLst>
            <a:ext uri="{FF2B5EF4-FFF2-40B4-BE49-F238E27FC236}">
              <a16:creationId xmlns:a16="http://schemas.microsoft.com/office/drawing/2014/main" xmlns="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5" name="Text Box 82">
          <a:extLst>
            <a:ext uri="{FF2B5EF4-FFF2-40B4-BE49-F238E27FC236}">
              <a16:creationId xmlns:a16="http://schemas.microsoft.com/office/drawing/2014/main" xmlns="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6" name="Text Box 83">
          <a:extLst>
            <a:ext uri="{FF2B5EF4-FFF2-40B4-BE49-F238E27FC236}">
              <a16:creationId xmlns:a16="http://schemas.microsoft.com/office/drawing/2014/main" xmlns="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7" name="Text Box 84">
          <a:extLst>
            <a:ext uri="{FF2B5EF4-FFF2-40B4-BE49-F238E27FC236}">
              <a16:creationId xmlns:a16="http://schemas.microsoft.com/office/drawing/2014/main" xmlns="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8" name="Text Box 85">
          <a:extLst>
            <a:ext uri="{FF2B5EF4-FFF2-40B4-BE49-F238E27FC236}">
              <a16:creationId xmlns:a16="http://schemas.microsoft.com/office/drawing/2014/main" xmlns="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79" name="Text Box 86">
          <a:extLst>
            <a:ext uri="{FF2B5EF4-FFF2-40B4-BE49-F238E27FC236}">
              <a16:creationId xmlns:a16="http://schemas.microsoft.com/office/drawing/2014/main" xmlns="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80" name="Text Box 87">
          <a:extLst>
            <a:ext uri="{FF2B5EF4-FFF2-40B4-BE49-F238E27FC236}">
              <a16:creationId xmlns:a16="http://schemas.microsoft.com/office/drawing/2014/main" xmlns="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81" name="Text Box 88">
          <a:extLst>
            <a:ext uri="{FF2B5EF4-FFF2-40B4-BE49-F238E27FC236}">
              <a16:creationId xmlns:a16="http://schemas.microsoft.com/office/drawing/2014/main" xmlns="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82" name="Text Box 89">
          <a:extLst>
            <a:ext uri="{FF2B5EF4-FFF2-40B4-BE49-F238E27FC236}">
              <a16:creationId xmlns:a16="http://schemas.microsoft.com/office/drawing/2014/main" xmlns="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83" name="Text Box 90">
          <a:extLst>
            <a:ext uri="{FF2B5EF4-FFF2-40B4-BE49-F238E27FC236}">
              <a16:creationId xmlns:a16="http://schemas.microsoft.com/office/drawing/2014/main" xmlns="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84" name="Text Box 91">
          <a:extLst>
            <a:ext uri="{FF2B5EF4-FFF2-40B4-BE49-F238E27FC236}">
              <a16:creationId xmlns:a16="http://schemas.microsoft.com/office/drawing/2014/main" xmlns="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107</xdr:row>
      <xdr:rowOff>0</xdr:rowOff>
    </xdr:from>
    <xdr:ext cx="76200" cy="200025"/>
    <xdr:sp macro="" textlink="">
      <xdr:nvSpPr>
        <xdr:cNvPr id="785" name="Text Box 92">
          <a:extLst>
            <a:ext uri="{FF2B5EF4-FFF2-40B4-BE49-F238E27FC236}">
              <a16:creationId xmlns:a16="http://schemas.microsoft.com/office/drawing/2014/main" xmlns="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2809875" y="6556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86" name="Text Box 95">
          <a:extLst>
            <a:ext uri="{FF2B5EF4-FFF2-40B4-BE49-F238E27FC236}">
              <a16:creationId xmlns:a16="http://schemas.microsoft.com/office/drawing/2014/main" xmlns="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87" name="Text Box 96">
          <a:extLst>
            <a:ext uri="{FF2B5EF4-FFF2-40B4-BE49-F238E27FC236}">
              <a16:creationId xmlns:a16="http://schemas.microsoft.com/office/drawing/2014/main" xmlns="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88" name="Text Box 97">
          <a:extLst>
            <a:ext uri="{FF2B5EF4-FFF2-40B4-BE49-F238E27FC236}">
              <a16:creationId xmlns:a16="http://schemas.microsoft.com/office/drawing/2014/main" xmlns="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89" name="Text Box 98">
          <a:extLst>
            <a:ext uri="{FF2B5EF4-FFF2-40B4-BE49-F238E27FC236}">
              <a16:creationId xmlns:a16="http://schemas.microsoft.com/office/drawing/2014/main" xmlns="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0" name="Text Box 99">
          <a:extLst>
            <a:ext uri="{FF2B5EF4-FFF2-40B4-BE49-F238E27FC236}">
              <a16:creationId xmlns:a16="http://schemas.microsoft.com/office/drawing/2014/main" xmlns="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1" name="Text Box 100">
          <a:extLst>
            <a:ext uri="{FF2B5EF4-FFF2-40B4-BE49-F238E27FC236}">
              <a16:creationId xmlns:a16="http://schemas.microsoft.com/office/drawing/2014/main" xmlns="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2" name="Text Box 101">
          <a:extLst>
            <a:ext uri="{FF2B5EF4-FFF2-40B4-BE49-F238E27FC236}">
              <a16:creationId xmlns:a16="http://schemas.microsoft.com/office/drawing/2014/main" xmlns="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3" name="Text Box 102">
          <a:extLst>
            <a:ext uri="{FF2B5EF4-FFF2-40B4-BE49-F238E27FC236}">
              <a16:creationId xmlns:a16="http://schemas.microsoft.com/office/drawing/2014/main" xmlns="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4" name="Text Box 103">
          <a:extLst>
            <a:ext uri="{FF2B5EF4-FFF2-40B4-BE49-F238E27FC236}">
              <a16:creationId xmlns:a16="http://schemas.microsoft.com/office/drawing/2014/main" xmlns="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5" name="Text Box 104">
          <a:extLst>
            <a:ext uri="{FF2B5EF4-FFF2-40B4-BE49-F238E27FC236}">
              <a16:creationId xmlns:a16="http://schemas.microsoft.com/office/drawing/2014/main" xmlns="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6" name="Text Box 105">
          <a:extLst>
            <a:ext uri="{FF2B5EF4-FFF2-40B4-BE49-F238E27FC236}">
              <a16:creationId xmlns:a16="http://schemas.microsoft.com/office/drawing/2014/main" xmlns="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7" name="Text Box 106">
          <a:extLst>
            <a:ext uri="{FF2B5EF4-FFF2-40B4-BE49-F238E27FC236}">
              <a16:creationId xmlns:a16="http://schemas.microsoft.com/office/drawing/2014/main" xmlns="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8" name="Text Box 107">
          <a:extLst>
            <a:ext uri="{FF2B5EF4-FFF2-40B4-BE49-F238E27FC236}">
              <a16:creationId xmlns:a16="http://schemas.microsoft.com/office/drawing/2014/main" xmlns="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799" name="Text Box 108">
          <a:extLst>
            <a:ext uri="{FF2B5EF4-FFF2-40B4-BE49-F238E27FC236}">
              <a16:creationId xmlns:a16="http://schemas.microsoft.com/office/drawing/2014/main" xmlns="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0" name="Text Box 109">
          <a:extLst>
            <a:ext uri="{FF2B5EF4-FFF2-40B4-BE49-F238E27FC236}">
              <a16:creationId xmlns:a16="http://schemas.microsoft.com/office/drawing/2014/main" xmlns="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1" name="Text Box 110">
          <a:extLst>
            <a:ext uri="{FF2B5EF4-FFF2-40B4-BE49-F238E27FC236}">
              <a16:creationId xmlns:a16="http://schemas.microsoft.com/office/drawing/2014/main" xmlns="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2" name="Text Box 111">
          <a:extLst>
            <a:ext uri="{FF2B5EF4-FFF2-40B4-BE49-F238E27FC236}">
              <a16:creationId xmlns:a16="http://schemas.microsoft.com/office/drawing/2014/main" xmlns="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3" name="Text Box 112">
          <a:extLst>
            <a:ext uri="{FF2B5EF4-FFF2-40B4-BE49-F238E27FC236}">
              <a16:creationId xmlns:a16="http://schemas.microsoft.com/office/drawing/2014/main" xmlns="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4" name="Text Box 113">
          <a:extLst>
            <a:ext uri="{FF2B5EF4-FFF2-40B4-BE49-F238E27FC236}">
              <a16:creationId xmlns:a16="http://schemas.microsoft.com/office/drawing/2014/main" xmlns="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5" name="Text Box 114">
          <a:extLst>
            <a:ext uri="{FF2B5EF4-FFF2-40B4-BE49-F238E27FC236}">
              <a16:creationId xmlns:a16="http://schemas.microsoft.com/office/drawing/2014/main" xmlns="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6" name="Text Box 115">
          <a:extLst>
            <a:ext uri="{FF2B5EF4-FFF2-40B4-BE49-F238E27FC236}">
              <a16:creationId xmlns:a16="http://schemas.microsoft.com/office/drawing/2014/main" xmlns="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7" name="Text Box 116">
          <a:extLst>
            <a:ext uri="{FF2B5EF4-FFF2-40B4-BE49-F238E27FC236}">
              <a16:creationId xmlns:a16="http://schemas.microsoft.com/office/drawing/2014/main" xmlns="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8" name="Text Box 117">
          <a:extLst>
            <a:ext uri="{FF2B5EF4-FFF2-40B4-BE49-F238E27FC236}">
              <a16:creationId xmlns:a16="http://schemas.microsoft.com/office/drawing/2014/main" xmlns="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09" name="Text Box 123">
          <a:extLst>
            <a:ext uri="{FF2B5EF4-FFF2-40B4-BE49-F238E27FC236}">
              <a16:creationId xmlns:a16="http://schemas.microsoft.com/office/drawing/2014/main" xmlns="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10" name="Text Box 124">
          <a:extLst>
            <a:ext uri="{FF2B5EF4-FFF2-40B4-BE49-F238E27FC236}">
              <a16:creationId xmlns:a16="http://schemas.microsoft.com/office/drawing/2014/main" xmlns="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11" name="Text Box 125">
          <a:extLst>
            <a:ext uri="{FF2B5EF4-FFF2-40B4-BE49-F238E27FC236}">
              <a16:creationId xmlns:a16="http://schemas.microsoft.com/office/drawing/2014/main" xmlns="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12" name="Text Box 126">
          <a:extLst>
            <a:ext uri="{FF2B5EF4-FFF2-40B4-BE49-F238E27FC236}">
              <a16:creationId xmlns:a16="http://schemas.microsoft.com/office/drawing/2014/main" xmlns="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13" name="Text Box 127">
          <a:extLst>
            <a:ext uri="{FF2B5EF4-FFF2-40B4-BE49-F238E27FC236}">
              <a16:creationId xmlns:a16="http://schemas.microsoft.com/office/drawing/2014/main" xmlns="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14" name="Text Box 128">
          <a:extLst>
            <a:ext uri="{FF2B5EF4-FFF2-40B4-BE49-F238E27FC236}">
              <a16:creationId xmlns:a16="http://schemas.microsoft.com/office/drawing/2014/main" xmlns="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15" name="Text Box 129">
          <a:extLst>
            <a:ext uri="{FF2B5EF4-FFF2-40B4-BE49-F238E27FC236}">
              <a16:creationId xmlns:a16="http://schemas.microsoft.com/office/drawing/2014/main" xmlns="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128</xdr:row>
      <xdr:rowOff>19050</xdr:rowOff>
    </xdr:to>
    <xdr:sp macro="" textlink="">
      <xdr:nvSpPr>
        <xdr:cNvPr id="816" name="Text Box 130">
          <a:extLst>
            <a:ext uri="{FF2B5EF4-FFF2-40B4-BE49-F238E27FC236}">
              <a16:creationId xmlns:a16="http://schemas.microsoft.com/office/drawing/2014/main" xmlns="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333375</xdr:rowOff>
    </xdr:from>
    <xdr:to>
      <xdr:col>1</xdr:col>
      <xdr:colOff>2247900</xdr:colOff>
      <xdr:row>128</xdr:row>
      <xdr:rowOff>209550</xdr:rowOff>
    </xdr:to>
    <xdr:sp macro="" textlink="">
      <xdr:nvSpPr>
        <xdr:cNvPr id="817" name="Text Box 119">
          <a:extLst>
            <a:ext uri="{FF2B5EF4-FFF2-40B4-BE49-F238E27FC236}">
              <a16:creationId xmlns:a16="http://schemas.microsoft.com/office/drawing/2014/main" xmlns="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333375</xdr:rowOff>
    </xdr:from>
    <xdr:to>
      <xdr:col>1</xdr:col>
      <xdr:colOff>2247900</xdr:colOff>
      <xdr:row>128</xdr:row>
      <xdr:rowOff>209550</xdr:rowOff>
    </xdr:to>
    <xdr:sp macro="" textlink="">
      <xdr:nvSpPr>
        <xdr:cNvPr id="818" name="Text Box 120">
          <a:extLst>
            <a:ext uri="{FF2B5EF4-FFF2-40B4-BE49-F238E27FC236}">
              <a16:creationId xmlns:a16="http://schemas.microsoft.com/office/drawing/2014/main" xmlns="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19" name="Text Box 26">
          <a:extLst>
            <a:ext uri="{FF2B5EF4-FFF2-40B4-BE49-F238E27FC236}">
              <a16:creationId xmlns:a16="http://schemas.microsoft.com/office/drawing/2014/main" xmlns="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0" name="Text Box 27">
          <a:extLst>
            <a:ext uri="{FF2B5EF4-FFF2-40B4-BE49-F238E27FC236}">
              <a16:creationId xmlns:a16="http://schemas.microsoft.com/office/drawing/2014/main" xmlns="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1" name="Text Box 28">
          <a:extLst>
            <a:ext uri="{FF2B5EF4-FFF2-40B4-BE49-F238E27FC236}">
              <a16:creationId xmlns:a16="http://schemas.microsoft.com/office/drawing/2014/main" xmlns="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2" name="Text Box 29">
          <a:extLst>
            <a:ext uri="{FF2B5EF4-FFF2-40B4-BE49-F238E27FC236}">
              <a16:creationId xmlns:a16="http://schemas.microsoft.com/office/drawing/2014/main" xmlns="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3" name="Text Box 30">
          <a:extLst>
            <a:ext uri="{FF2B5EF4-FFF2-40B4-BE49-F238E27FC236}">
              <a16:creationId xmlns:a16="http://schemas.microsoft.com/office/drawing/2014/main" xmlns="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4" name="Text Box 31">
          <a:extLst>
            <a:ext uri="{FF2B5EF4-FFF2-40B4-BE49-F238E27FC236}">
              <a16:creationId xmlns:a16="http://schemas.microsoft.com/office/drawing/2014/main" xmlns="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5" name="Text Box 32">
          <a:extLst>
            <a:ext uri="{FF2B5EF4-FFF2-40B4-BE49-F238E27FC236}">
              <a16:creationId xmlns:a16="http://schemas.microsoft.com/office/drawing/2014/main" xmlns="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6" name="Text Box 33">
          <a:extLst>
            <a:ext uri="{FF2B5EF4-FFF2-40B4-BE49-F238E27FC236}">
              <a16:creationId xmlns:a16="http://schemas.microsoft.com/office/drawing/2014/main" xmlns="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7" name="Text Box 34">
          <a:extLst>
            <a:ext uri="{FF2B5EF4-FFF2-40B4-BE49-F238E27FC236}">
              <a16:creationId xmlns:a16="http://schemas.microsoft.com/office/drawing/2014/main" xmlns="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8" name="Text Box 35">
          <a:extLst>
            <a:ext uri="{FF2B5EF4-FFF2-40B4-BE49-F238E27FC236}">
              <a16:creationId xmlns:a16="http://schemas.microsoft.com/office/drawing/2014/main" xmlns="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29" name="Text Box 36">
          <a:extLst>
            <a:ext uri="{FF2B5EF4-FFF2-40B4-BE49-F238E27FC236}">
              <a16:creationId xmlns:a16="http://schemas.microsoft.com/office/drawing/2014/main" xmlns="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0" name="Text Box 37">
          <a:extLst>
            <a:ext uri="{FF2B5EF4-FFF2-40B4-BE49-F238E27FC236}">
              <a16:creationId xmlns:a16="http://schemas.microsoft.com/office/drawing/2014/main" xmlns="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1" name="Text Box 38">
          <a:extLst>
            <a:ext uri="{FF2B5EF4-FFF2-40B4-BE49-F238E27FC236}">
              <a16:creationId xmlns:a16="http://schemas.microsoft.com/office/drawing/2014/main" xmlns="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xmlns="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3" name="Text Box 40">
          <a:extLst>
            <a:ext uri="{FF2B5EF4-FFF2-40B4-BE49-F238E27FC236}">
              <a16:creationId xmlns:a16="http://schemas.microsoft.com/office/drawing/2014/main" xmlns="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4" name="Text Box 41">
          <a:extLst>
            <a:ext uri="{FF2B5EF4-FFF2-40B4-BE49-F238E27FC236}">
              <a16:creationId xmlns:a16="http://schemas.microsoft.com/office/drawing/2014/main" xmlns="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5" name="Text Box 42">
          <a:extLst>
            <a:ext uri="{FF2B5EF4-FFF2-40B4-BE49-F238E27FC236}">
              <a16:creationId xmlns:a16="http://schemas.microsoft.com/office/drawing/2014/main" xmlns="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6" name="Text Box 43">
          <a:extLst>
            <a:ext uri="{FF2B5EF4-FFF2-40B4-BE49-F238E27FC236}">
              <a16:creationId xmlns:a16="http://schemas.microsoft.com/office/drawing/2014/main" xmlns="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7" name="Text Box 44">
          <a:extLst>
            <a:ext uri="{FF2B5EF4-FFF2-40B4-BE49-F238E27FC236}">
              <a16:creationId xmlns:a16="http://schemas.microsoft.com/office/drawing/2014/main" xmlns="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8" name="Text Box 45">
          <a:extLst>
            <a:ext uri="{FF2B5EF4-FFF2-40B4-BE49-F238E27FC236}">
              <a16:creationId xmlns:a16="http://schemas.microsoft.com/office/drawing/2014/main" xmlns="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39" name="Text Box 46">
          <a:extLst>
            <a:ext uri="{FF2B5EF4-FFF2-40B4-BE49-F238E27FC236}">
              <a16:creationId xmlns:a16="http://schemas.microsoft.com/office/drawing/2014/main" xmlns="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0" name="Text Box 47">
          <a:extLst>
            <a:ext uri="{FF2B5EF4-FFF2-40B4-BE49-F238E27FC236}">
              <a16:creationId xmlns:a16="http://schemas.microsoft.com/office/drawing/2014/main" xmlns="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1" name="Text Box 49">
          <a:extLst>
            <a:ext uri="{FF2B5EF4-FFF2-40B4-BE49-F238E27FC236}">
              <a16:creationId xmlns:a16="http://schemas.microsoft.com/office/drawing/2014/main" xmlns="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2" name="Text Box 50">
          <a:extLst>
            <a:ext uri="{FF2B5EF4-FFF2-40B4-BE49-F238E27FC236}">
              <a16:creationId xmlns:a16="http://schemas.microsoft.com/office/drawing/2014/main" xmlns="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3" name="Text Box 51">
          <a:extLst>
            <a:ext uri="{FF2B5EF4-FFF2-40B4-BE49-F238E27FC236}">
              <a16:creationId xmlns:a16="http://schemas.microsoft.com/office/drawing/2014/main" xmlns="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4" name="Text Box 52">
          <a:extLst>
            <a:ext uri="{FF2B5EF4-FFF2-40B4-BE49-F238E27FC236}">
              <a16:creationId xmlns:a16="http://schemas.microsoft.com/office/drawing/2014/main" xmlns="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5" name="Text Box 53">
          <a:extLst>
            <a:ext uri="{FF2B5EF4-FFF2-40B4-BE49-F238E27FC236}">
              <a16:creationId xmlns:a16="http://schemas.microsoft.com/office/drawing/2014/main" xmlns="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6" name="Text Box 54">
          <a:extLst>
            <a:ext uri="{FF2B5EF4-FFF2-40B4-BE49-F238E27FC236}">
              <a16:creationId xmlns:a16="http://schemas.microsoft.com/office/drawing/2014/main" xmlns="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7" name="Text Box 55">
          <a:extLst>
            <a:ext uri="{FF2B5EF4-FFF2-40B4-BE49-F238E27FC236}">
              <a16:creationId xmlns:a16="http://schemas.microsoft.com/office/drawing/2014/main" xmlns="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8" name="Text Box 56">
          <a:extLst>
            <a:ext uri="{FF2B5EF4-FFF2-40B4-BE49-F238E27FC236}">
              <a16:creationId xmlns:a16="http://schemas.microsoft.com/office/drawing/2014/main" xmlns="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49" name="Text Box 57">
          <a:extLst>
            <a:ext uri="{FF2B5EF4-FFF2-40B4-BE49-F238E27FC236}">
              <a16:creationId xmlns:a16="http://schemas.microsoft.com/office/drawing/2014/main" xmlns="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0" name="Text Box 58">
          <a:extLst>
            <a:ext uri="{FF2B5EF4-FFF2-40B4-BE49-F238E27FC236}">
              <a16:creationId xmlns:a16="http://schemas.microsoft.com/office/drawing/2014/main" xmlns="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1" name="Text Box 59">
          <a:extLst>
            <a:ext uri="{FF2B5EF4-FFF2-40B4-BE49-F238E27FC236}">
              <a16:creationId xmlns:a16="http://schemas.microsoft.com/office/drawing/2014/main" xmlns="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2" name="Text Box 60">
          <a:extLst>
            <a:ext uri="{FF2B5EF4-FFF2-40B4-BE49-F238E27FC236}">
              <a16:creationId xmlns:a16="http://schemas.microsoft.com/office/drawing/2014/main" xmlns="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3" name="Text Box 61">
          <a:extLst>
            <a:ext uri="{FF2B5EF4-FFF2-40B4-BE49-F238E27FC236}">
              <a16:creationId xmlns:a16="http://schemas.microsoft.com/office/drawing/2014/main" xmlns="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4" name="Text Box 62">
          <a:extLst>
            <a:ext uri="{FF2B5EF4-FFF2-40B4-BE49-F238E27FC236}">
              <a16:creationId xmlns:a16="http://schemas.microsoft.com/office/drawing/2014/main" xmlns="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5" name="Text Box 63">
          <a:extLst>
            <a:ext uri="{FF2B5EF4-FFF2-40B4-BE49-F238E27FC236}">
              <a16:creationId xmlns:a16="http://schemas.microsoft.com/office/drawing/2014/main" xmlns="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6" name="Text Box 64">
          <a:extLst>
            <a:ext uri="{FF2B5EF4-FFF2-40B4-BE49-F238E27FC236}">
              <a16:creationId xmlns:a16="http://schemas.microsoft.com/office/drawing/2014/main" xmlns="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7" name="Text Box 65">
          <a:extLst>
            <a:ext uri="{FF2B5EF4-FFF2-40B4-BE49-F238E27FC236}">
              <a16:creationId xmlns:a16="http://schemas.microsoft.com/office/drawing/2014/main" xmlns="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8" name="Text Box 66">
          <a:extLst>
            <a:ext uri="{FF2B5EF4-FFF2-40B4-BE49-F238E27FC236}">
              <a16:creationId xmlns:a16="http://schemas.microsoft.com/office/drawing/2014/main" xmlns="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59" name="Text Box 67">
          <a:extLst>
            <a:ext uri="{FF2B5EF4-FFF2-40B4-BE49-F238E27FC236}">
              <a16:creationId xmlns:a16="http://schemas.microsoft.com/office/drawing/2014/main" xmlns="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0" name="Text Box 68">
          <a:extLst>
            <a:ext uri="{FF2B5EF4-FFF2-40B4-BE49-F238E27FC236}">
              <a16:creationId xmlns:a16="http://schemas.microsoft.com/office/drawing/2014/main" xmlns="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1" name="Text Box 69">
          <a:extLst>
            <a:ext uri="{FF2B5EF4-FFF2-40B4-BE49-F238E27FC236}">
              <a16:creationId xmlns:a16="http://schemas.microsoft.com/office/drawing/2014/main" xmlns="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2" name="Text Box 70">
          <a:extLst>
            <a:ext uri="{FF2B5EF4-FFF2-40B4-BE49-F238E27FC236}">
              <a16:creationId xmlns:a16="http://schemas.microsoft.com/office/drawing/2014/main" xmlns="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3" name="Text Box 71">
          <a:extLst>
            <a:ext uri="{FF2B5EF4-FFF2-40B4-BE49-F238E27FC236}">
              <a16:creationId xmlns:a16="http://schemas.microsoft.com/office/drawing/2014/main" xmlns="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4" name="Text Box 72">
          <a:extLst>
            <a:ext uri="{FF2B5EF4-FFF2-40B4-BE49-F238E27FC236}">
              <a16:creationId xmlns:a16="http://schemas.microsoft.com/office/drawing/2014/main" xmlns="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5" name="Text Box 73">
          <a:extLst>
            <a:ext uri="{FF2B5EF4-FFF2-40B4-BE49-F238E27FC236}">
              <a16:creationId xmlns:a16="http://schemas.microsoft.com/office/drawing/2014/main" xmlns="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6" name="Text Box 74">
          <a:extLst>
            <a:ext uri="{FF2B5EF4-FFF2-40B4-BE49-F238E27FC236}">
              <a16:creationId xmlns:a16="http://schemas.microsoft.com/office/drawing/2014/main" xmlns="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7" name="Text Box 75">
          <a:extLst>
            <a:ext uri="{FF2B5EF4-FFF2-40B4-BE49-F238E27FC236}">
              <a16:creationId xmlns:a16="http://schemas.microsoft.com/office/drawing/2014/main" xmlns="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8" name="Text Box 76">
          <a:extLst>
            <a:ext uri="{FF2B5EF4-FFF2-40B4-BE49-F238E27FC236}">
              <a16:creationId xmlns:a16="http://schemas.microsoft.com/office/drawing/2014/main" xmlns="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69" name="Text Box 77">
          <a:extLst>
            <a:ext uri="{FF2B5EF4-FFF2-40B4-BE49-F238E27FC236}">
              <a16:creationId xmlns:a16="http://schemas.microsoft.com/office/drawing/2014/main" xmlns="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0" name="Text Box 78">
          <a:extLst>
            <a:ext uri="{FF2B5EF4-FFF2-40B4-BE49-F238E27FC236}">
              <a16:creationId xmlns:a16="http://schemas.microsoft.com/office/drawing/2014/main" xmlns="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1" name="Text Box 79">
          <a:extLst>
            <a:ext uri="{FF2B5EF4-FFF2-40B4-BE49-F238E27FC236}">
              <a16:creationId xmlns:a16="http://schemas.microsoft.com/office/drawing/2014/main" xmlns="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2" name="Text Box 80">
          <a:extLst>
            <a:ext uri="{FF2B5EF4-FFF2-40B4-BE49-F238E27FC236}">
              <a16:creationId xmlns:a16="http://schemas.microsoft.com/office/drawing/2014/main" xmlns="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3" name="Text Box 81">
          <a:extLst>
            <a:ext uri="{FF2B5EF4-FFF2-40B4-BE49-F238E27FC236}">
              <a16:creationId xmlns:a16="http://schemas.microsoft.com/office/drawing/2014/main" xmlns="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4" name="Text Box 82">
          <a:extLst>
            <a:ext uri="{FF2B5EF4-FFF2-40B4-BE49-F238E27FC236}">
              <a16:creationId xmlns:a16="http://schemas.microsoft.com/office/drawing/2014/main" xmlns="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5" name="Text Box 83">
          <a:extLst>
            <a:ext uri="{FF2B5EF4-FFF2-40B4-BE49-F238E27FC236}">
              <a16:creationId xmlns:a16="http://schemas.microsoft.com/office/drawing/2014/main" xmlns="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6" name="Text Box 84">
          <a:extLst>
            <a:ext uri="{FF2B5EF4-FFF2-40B4-BE49-F238E27FC236}">
              <a16:creationId xmlns:a16="http://schemas.microsoft.com/office/drawing/2014/main" xmlns="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7" name="Text Box 85">
          <a:extLst>
            <a:ext uri="{FF2B5EF4-FFF2-40B4-BE49-F238E27FC236}">
              <a16:creationId xmlns:a16="http://schemas.microsoft.com/office/drawing/2014/main" xmlns="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8" name="Text Box 86">
          <a:extLst>
            <a:ext uri="{FF2B5EF4-FFF2-40B4-BE49-F238E27FC236}">
              <a16:creationId xmlns:a16="http://schemas.microsoft.com/office/drawing/2014/main" xmlns="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79" name="Text Box 87">
          <a:extLst>
            <a:ext uri="{FF2B5EF4-FFF2-40B4-BE49-F238E27FC236}">
              <a16:creationId xmlns:a16="http://schemas.microsoft.com/office/drawing/2014/main" xmlns="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0" name="Text Box 88">
          <a:extLst>
            <a:ext uri="{FF2B5EF4-FFF2-40B4-BE49-F238E27FC236}">
              <a16:creationId xmlns:a16="http://schemas.microsoft.com/office/drawing/2014/main" xmlns="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1" name="Text Box 89">
          <a:extLst>
            <a:ext uri="{FF2B5EF4-FFF2-40B4-BE49-F238E27FC236}">
              <a16:creationId xmlns:a16="http://schemas.microsoft.com/office/drawing/2014/main" xmlns="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2" name="Text Box 90">
          <a:extLst>
            <a:ext uri="{FF2B5EF4-FFF2-40B4-BE49-F238E27FC236}">
              <a16:creationId xmlns:a16="http://schemas.microsoft.com/office/drawing/2014/main" xmlns="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3" name="Text Box 91">
          <a:extLst>
            <a:ext uri="{FF2B5EF4-FFF2-40B4-BE49-F238E27FC236}">
              <a16:creationId xmlns:a16="http://schemas.microsoft.com/office/drawing/2014/main" xmlns="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4" name="Text Box 92">
          <a:extLst>
            <a:ext uri="{FF2B5EF4-FFF2-40B4-BE49-F238E27FC236}">
              <a16:creationId xmlns:a16="http://schemas.microsoft.com/office/drawing/2014/main" xmlns="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xmlns="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xmlns="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7" name="Text Box 5">
          <a:extLst>
            <a:ext uri="{FF2B5EF4-FFF2-40B4-BE49-F238E27FC236}">
              <a16:creationId xmlns:a16="http://schemas.microsoft.com/office/drawing/2014/main" xmlns="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8" name="Text Box 6">
          <a:extLst>
            <a:ext uri="{FF2B5EF4-FFF2-40B4-BE49-F238E27FC236}">
              <a16:creationId xmlns:a16="http://schemas.microsoft.com/office/drawing/2014/main" xmlns="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89" name="Text Box 7">
          <a:extLst>
            <a:ext uri="{FF2B5EF4-FFF2-40B4-BE49-F238E27FC236}">
              <a16:creationId xmlns:a16="http://schemas.microsoft.com/office/drawing/2014/main" xmlns="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0" name="Text Box 8">
          <a:extLst>
            <a:ext uri="{FF2B5EF4-FFF2-40B4-BE49-F238E27FC236}">
              <a16:creationId xmlns:a16="http://schemas.microsoft.com/office/drawing/2014/main" xmlns="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xmlns="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xmlns="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xmlns="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4" name="Text Box 12">
          <a:extLst>
            <a:ext uri="{FF2B5EF4-FFF2-40B4-BE49-F238E27FC236}">
              <a16:creationId xmlns:a16="http://schemas.microsoft.com/office/drawing/2014/main" xmlns="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5" name="Text Box 13">
          <a:extLst>
            <a:ext uri="{FF2B5EF4-FFF2-40B4-BE49-F238E27FC236}">
              <a16:creationId xmlns:a16="http://schemas.microsoft.com/office/drawing/2014/main" xmlns="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6" name="Text Box 14">
          <a:extLst>
            <a:ext uri="{FF2B5EF4-FFF2-40B4-BE49-F238E27FC236}">
              <a16:creationId xmlns:a16="http://schemas.microsoft.com/office/drawing/2014/main" xmlns="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xmlns="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8" name="Text Box 16">
          <a:extLst>
            <a:ext uri="{FF2B5EF4-FFF2-40B4-BE49-F238E27FC236}">
              <a16:creationId xmlns:a16="http://schemas.microsoft.com/office/drawing/2014/main" xmlns="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899" name="Text Box 17">
          <a:extLst>
            <a:ext uri="{FF2B5EF4-FFF2-40B4-BE49-F238E27FC236}">
              <a16:creationId xmlns:a16="http://schemas.microsoft.com/office/drawing/2014/main" xmlns="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0" name="Text Box 18">
          <a:extLst>
            <a:ext uri="{FF2B5EF4-FFF2-40B4-BE49-F238E27FC236}">
              <a16:creationId xmlns:a16="http://schemas.microsoft.com/office/drawing/2014/main" xmlns="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1" name="Text Box 19">
          <a:extLst>
            <a:ext uri="{FF2B5EF4-FFF2-40B4-BE49-F238E27FC236}">
              <a16:creationId xmlns:a16="http://schemas.microsoft.com/office/drawing/2014/main" xmlns="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2" name="Text Box 20">
          <a:extLst>
            <a:ext uri="{FF2B5EF4-FFF2-40B4-BE49-F238E27FC236}">
              <a16:creationId xmlns:a16="http://schemas.microsoft.com/office/drawing/2014/main" xmlns="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3" name="Text Box 21">
          <a:extLst>
            <a:ext uri="{FF2B5EF4-FFF2-40B4-BE49-F238E27FC236}">
              <a16:creationId xmlns:a16="http://schemas.microsoft.com/office/drawing/2014/main" xmlns="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4" name="Text Box 22">
          <a:extLst>
            <a:ext uri="{FF2B5EF4-FFF2-40B4-BE49-F238E27FC236}">
              <a16:creationId xmlns:a16="http://schemas.microsoft.com/office/drawing/2014/main" xmlns="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5" name="Text Box 23">
          <a:extLst>
            <a:ext uri="{FF2B5EF4-FFF2-40B4-BE49-F238E27FC236}">
              <a16:creationId xmlns:a16="http://schemas.microsoft.com/office/drawing/2014/main" xmlns="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6" name="Text Box 24">
          <a:extLst>
            <a:ext uri="{FF2B5EF4-FFF2-40B4-BE49-F238E27FC236}">
              <a16:creationId xmlns:a16="http://schemas.microsoft.com/office/drawing/2014/main" xmlns="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7" name="Text Box 25">
          <a:extLst>
            <a:ext uri="{FF2B5EF4-FFF2-40B4-BE49-F238E27FC236}">
              <a16:creationId xmlns:a16="http://schemas.microsoft.com/office/drawing/2014/main" xmlns="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8" name="Text Box 48">
          <a:extLst>
            <a:ext uri="{FF2B5EF4-FFF2-40B4-BE49-F238E27FC236}">
              <a16:creationId xmlns:a16="http://schemas.microsoft.com/office/drawing/2014/main" xmlns="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09" name="Text Box 93">
          <a:extLst>
            <a:ext uri="{FF2B5EF4-FFF2-40B4-BE49-F238E27FC236}">
              <a16:creationId xmlns:a16="http://schemas.microsoft.com/office/drawing/2014/main" xmlns="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97</xdr:row>
      <xdr:rowOff>0</xdr:rowOff>
    </xdr:from>
    <xdr:to>
      <xdr:col>1</xdr:col>
      <xdr:colOff>2162175</xdr:colOff>
      <xdr:row>97</xdr:row>
      <xdr:rowOff>166687</xdr:rowOff>
    </xdr:to>
    <xdr:sp macro="" textlink="">
      <xdr:nvSpPr>
        <xdr:cNvPr id="910" name="Text Box 94">
          <a:extLst>
            <a:ext uri="{FF2B5EF4-FFF2-40B4-BE49-F238E27FC236}">
              <a16:creationId xmlns:a16="http://schemas.microsoft.com/office/drawing/2014/main" xmlns="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2809875" y="56330850"/>
          <a:ext cx="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xmlns="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xmlns="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3" name="Text Box 5">
          <a:extLst>
            <a:ext uri="{FF2B5EF4-FFF2-40B4-BE49-F238E27FC236}">
              <a16:creationId xmlns:a16="http://schemas.microsoft.com/office/drawing/2014/main" xmlns="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4" name="Text Box 6">
          <a:extLst>
            <a:ext uri="{FF2B5EF4-FFF2-40B4-BE49-F238E27FC236}">
              <a16:creationId xmlns:a16="http://schemas.microsoft.com/office/drawing/2014/main" xmlns="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xmlns="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6" name="Text Box 8">
          <a:extLst>
            <a:ext uri="{FF2B5EF4-FFF2-40B4-BE49-F238E27FC236}">
              <a16:creationId xmlns:a16="http://schemas.microsoft.com/office/drawing/2014/main" xmlns="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xmlns="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8" name="Text Box 10">
          <a:extLst>
            <a:ext uri="{FF2B5EF4-FFF2-40B4-BE49-F238E27FC236}">
              <a16:creationId xmlns:a16="http://schemas.microsoft.com/office/drawing/2014/main" xmlns="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19" name="Text Box 11">
          <a:extLst>
            <a:ext uri="{FF2B5EF4-FFF2-40B4-BE49-F238E27FC236}">
              <a16:creationId xmlns:a16="http://schemas.microsoft.com/office/drawing/2014/main" xmlns="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0" name="Text Box 12">
          <a:extLst>
            <a:ext uri="{FF2B5EF4-FFF2-40B4-BE49-F238E27FC236}">
              <a16:creationId xmlns:a16="http://schemas.microsoft.com/office/drawing/2014/main" xmlns="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1" name="Text Box 13">
          <a:extLst>
            <a:ext uri="{FF2B5EF4-FFF2-40B4-BE49-F238E27FC236}">
              <a16:creationId xmlns:a16="http://schemas.microsoft.com/office/drawing/2014/main" xmlns="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2" name="Text Box 14">
          <a:extLst>
            <a:ext uri="{FF2B5EF4-FFF2-40B4-BE49-F238E27FC236}">
              <a16:creationId xmlns:a16="http://schemas.microsoft.com/office/drawing/2014/main" xmlns="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xmlns="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4" name="Text Box 16">
          <a:extLst>
            <a:ext uri="{FF2B5EF4-FFF2-40B4-BE49-F238E27FC236}">
              <a16:creationId xmlns:a16="http://schemas.microsoft.com/office/drawing/2014/main" xmlns="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5" name="Text Box 17">
          <a:extLst>
            <a:ext uri="{FF2B5EF4-FFF2-40B4-BE49-F238E27FC236}">
              <a16:creationId xmlns:a16="http://schemas.microsoft.com/office/drawing/2014/main" xmlns="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6" name="Text Box 18">
          <a:extLst>
            <a:ext uri="{FF2B5EF4-FFF2-40B4-BE49-F238E27FC236}">
              <a16:creationId xmlns:a16="http://schemas.microsoft.com/office/drawing/2014/main" xmlns="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7" name="Text Box 19">
          <a:extLst>
            <a:ext uri="{FF2B5EF4-FFF2-40B4-BE49-F238E27FC236}">
              <a16:creationId xmlns:a16="http://schemas.microsoft.com/office/drawing/2014/main" xmlns="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8" name="Text Box 20">
          <a:extLst>
            <a:ext uri="{FF2B5EF4-FFF2-40B4-BE49-F238E27FC236}">
              <a16:creationId xmlns:a16="http://schemas.microsoft.com/office/drawing/2014/main" xmlns="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29" name="Text Box 21">
          <a:extLst>
            <a:ext uri="{FF2B5EF4-FFF2-40B4-BE49-F238E27FC236}">
              <a16:creationId xmlns:a16="http://schemas.microsoft.com/office/drawing/2014/main" xmlns="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30" name="Text Box 22">
          <a:extLst>
            <a:ext uri="{FF2B5EF4-FFF2-40B4-BE49-F238E27FC236}">
              <a16:creationId xmlns:a16="http://schemas.microsoft.com/office/drawing/2014/main" xmlns="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31" name="Text Box 23">
          <a:extLst>
            <a:ext uri="{FF2B5EF4-FFF2-40B4-BE49-F238E27FC236}">
              <a16:creationId xmlns:a16="http://schemas.microsoft.com/office/drawing/2014/main" xmlns="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32" name="Text Box 24">
          <a:extLst>
            <a:ext uri="{FF2B5EF4-FFF2-40B4-BE49-F238E27FC236}">
              <a16:creationId xmlns:a16="http://schemas.microsoft.com/office/drawing/2014/main" xmlns="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33" name="Text Box 25">
          <a:extLst>
            <a:ext uri="{FF2B5EF4-FFF2-40B4-BE49-F238E27FC236}">
              <a16:creationId xmlns:a16="http://schemas.microsoft.com/office/drawing/2014/main" xmlns="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34" name="Text Box 48">
          <a:extLst>
            <a:ext uri="{FF2B5EF4-FFF2-40B4-BE49-F238E27FC236}">
              <a16:creationId xmlns:a16="http://schemas.microsoft.com/office/drawing/2014/main" xmlns="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35" name="Text Box 93">
          <a:extLst>
            <a:ext uri="{FF2B5EF4-FFF2-40B4-BE49-F238E27FC236}">
              <a16:creationId xmlns:a16="http://schemas.microsoft.com/office/drawing/2014/main" xmlns="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96</xdr:row>
      <xdr:rowOff>0</xdr:rowOff>
    </xdr:from>
    <xdr:ext cx="76200" cy="200025"/>
    <xdr:sp macro="" textlink="">
      <xdr:nvSpPr>
        <xdr:cNvPr id="936" name="Text Box 94">
          <a:extLst>
            <a:ext uri="{FF2B5EF4-FFF2-40B4-BE49-F238E27FC236}">
              <a16:creationId xmlns:a16="http://schemas.microsoft.com/office/drawing/2014/main" xmlns="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2809875" y="5535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84</xdr:row>
      <xdr:rowOff>0</xdr:rowOff>
    </xdr:from>
    <xdr:ext cx="76200" cy="200025"/>
    <xdr:sp macro="" textlink="">
      <xdr:nvSpPr>
        <xdr:cNvPr id="937" name="Text Box 119">
          <a:extLst>
            <a:ext uri="{FF2B5EF4-FFF2-40B4-BE49-F238E27FC236}">
              <a16:creationId xmlns:a16="http://schemas.microsoft.com/office/drawing/2014/main" xmlns="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2809875" y="4480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84</xdr:row>
      <xdr:rowOff>0</xdr:rowOff>
    </xdr:from>
    <xdr:ext cx="76200" cy="200025"/>
    <xdr:sp macro="" textlink="">
      <xdr:nvSpPr>
        <xdr:cNvPr id="938" name="Text Box 120">
          <a:extLst>
            <a:ext uri="{FF2B5EF4-FFF2-40B4-BE49-F238E27FC236}">
              <a16:creationId xmlns:a16="http://schemas.microsoft.com/office/drawing/2014/main" xmlns="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2809875" y="4480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84</xdr:row>
      <xdr:rowOff>0</xdr:rowOff>
    </xdr:from>
    <xdr:ext cx="76200" cy="200025"/>
    <xdr:sp macro="" textlink="">
      <xdr:nvSpPr>
        <xdr:cNvPr id="939" name="Text Box 119">
          <a:extLst>
            <a:ext uri="{FF2B5EF4-FFF2-40B4-BE49-F238E27FC236}">
              <a16:creationId xmlns:a16="http://schemas.microsoft.com/office/drawing/2014/main" xmlns="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2809875" y="4480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84</xdr:row>
      <xdr:rowOff>0</xdr:rowOff>
    </xdr:from>
    <xdr:ext cx="76200" cy="200025"/>
    <xdr:sp macro="" textlink="">
      <xdr:nvSpPr>
        <xdr:cNvPr id="940" name="Text Box 120">
          <a:extLst>
            <a:ext uri="{FF2B5EF4-FFF2-40B4-BE49-F238E27FC236}">
              <a16:creationId xmlns:a16="http://schemas.microsoft.com/office/drawing/2014/main" xmlns="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2809875" y="4480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1" name="Text Box 95">
          <a:extLst>
            <a:ext uri="{FF2B5EF4-FFF2-40B4-BE49-F238E27FC236}">
              <a16:creationId xmlns:a16="http://schemas.microsoft.com/office/drawing/2014/main" xmlns="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2" name="Text Box 96">
          <a:extLst>
            <a:ext uri="{FF2B5EF4-FFF2-40B4-BE49-F238E27FC236}">
              <a16:creationId xmlns:a16="http://schemas.microsoft.com/office/drawing/2014/main" xmlns="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3" name="Text Box 97">
          <a:extLst>
            <a:ext uri="{FF2B5EF4-FFF2-40B4-BE49-F238E27FC236}">
              <a16:creationId xmlns:a16="http://schemas.microsoft.com/office/drawing/2014/main" xmlns="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4" name="Text Box 98">
          <a:extLst>
            <a:ext uri="{FF2B5EF4-FFF2-40B4-BE49-F238E27FC236}">
              <a16:creationId xmlns:a16="http://schemas.microsoft.com/office/drawing/2014/main" xmlns="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5" name="Text Box 99">
          <a:extLst>
            <a:ext uri="{FF2B5EF4-FFF2-40B4-BE49-F238E27FC236}">
              <a16:creationId xmlns:a16="http://schemas.microsoft.com/office/drawing/2014/main" xmlns="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6" name="Text Box 100">
          <a:extLst>
            <a:ext uri="{FF2B5EF4-FFF2-40B4-BE49-F238E27FC236}">
              <a16:creationId xmlns:a16="http://schemas.microsoft.com/office/drawing/2014/main" xmlns="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7" name="Text Box 101">
          <a:extLst>
            <a:ext uri="{FF2B5EF4-FFF2-40B4-BE49-F238E27FC236}">
              <a16:creationId xmlns:a16="http://schemas.microsoft.com/office/drawing/2014/main" xmlns="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8" name="Text Box 102">
          <a:extLst>
            <a:ext uri="{FF2B5EF4-FFF2-40B4-BE49-F238E27FC236}">
              <a16:creationId xmlns:a16="http://schemas.microsoft.com/office/drawing/2014/main" xmlns="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49" name="Text Box 103">
          <a:extLst>
            <a:ext uri="{FF2B5EF4-FFF2-40B4-BE49-F238E27FC236}">
              <a16:creationId xmlns:a16="http://schemas.microsoft.com/office/drawing/2014/main" xmlns="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0" name="Text Box 104">
          <a:extLst>
            <a:ext uri="{FF2B5EF4-FFF2-40B4-BE49-F238E27FC236}">
              <a16:creationId xmlns:a16="http://schemas.microsoft.com/office/drawing/2014/main" xmlns="" id="{00000000-0008-0000-0600-0000B6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1" name="Text Box 105">
          <a:extLst>
            <a:ext uri="{FF2B5EF4-FFF2-40B4-BE49-F238E27FC236}">
              <a16:creationId xmlns:a16="http://schemas.microsoft.com/office/drawing/2014/main" xmlns="" id="{00000000-0008-0000-0600-0000B7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2" name="Text Box 106">
          <a:extLst>
            <a:ext uri="{FF2B5EF4-FFF2-40B4-BE49-F238E27FC236}">
              <a16:creationId xmlns:a16="http://schemas.microsoft.com/office/drawing/2014/main" xmlns="" id="{00000000-0008-0000-0600-0000B8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3" name="Text Box 107">
          <a:extLst>
            <a:ext uri="{FF2B5EF4-FFF2-40B4-BE49-F238E27FC236}">
              <a16:creationId xmlns:a16="http://schemas.microsoft.com/office/drawing/2014/main" xmlns="" id="{00000000-0008-0000-0600-0000B9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4" name="Text Box 108">
          <a:extLst>
            <a:ext uri="{FF2B5EF4-FFF2-40B4-BE49-F238E27FC236}">
              <a16:creationId xmlns:a16="http://schemas.microsoft.com/office/drawing/2014/main" xmlns="" id="{00000000-0008-0000-0600-0000BA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5" name="Text Box 109">
          <a:extLst>
            <a:ext uri="{FF2B5EF4-FFF2-40B4-BE49-F238E27FC236}">
              <a16:creationId xmlns:a16="http://schemas.microsoft.com/office/drawing/2014/main" xmlns="" id="{00000000-0008-0000-0600-0000BB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6" name="Text Box 110">
          <a:extLst>
            <a:ext uri="{FF2B5EF4-FFF2-40B4-BE49-F238E27FC236}">
              <a16:creationId xmlns:a16="http://schemas.microsoft.com/office/drawing/2014/main" xmlns="" id="{00000000-0008-0000-0600-0000BC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7" name="Text Box 111">
          <a:extLst>
            <a:ext uri="{FF2B5EF4-FFF2-40B4-BE49-F238E27FC236}">
              <a16:creationId xmlns:a16="http://schemas.microsoft.com/office/drawing/2014/main" xmlns="" id="{00000000-0008-0000-0600-0000BD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8" name="Text Box 112">
          <a:extLst>
            <a:ext uri="{FF2B5EF4-FFF2-40B4-BE49-F238E27FC236}">
              <a16:creationId xmlns:a16="http://schemas.microsoft.com/office/drawing/2014/main" xmlns="" id="{00000000-0008-0000-0600-0000BE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59" name="Text Box 113">
          <a:extLst>
            <a:ext uri="{FF2B5EF4-FFF2-40B4-BE49-F238E27FC236}">
              <a16:creationId xmlns:a16="http://schemas.microsoft.com/office/drawing/2014/main" xmlns="" id="{00000000-0008-0000-0600-0000BF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60" name="Text Box 114">
          <a:extLst>
            <a:ext uri="{FF2B5EF4-FFF2-40B4-BE49-F238E27FC236}">
              <a16:creationId xmlns:a16="http://schemas.microsoft.com/office/drawing/2014/main" xmlns="" id="{00000000-0008-0000-0600-0000C0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61" name="Text Box 115">
          <a:extLst>
            <a:ext uri="{FF2B5EF4-FFF2-40B4-BE49-F238E27FC236}">
              <a16:creationId xmlns:a16="http://schemas.microsoft.com/office/drawing/2014/main" xmlns="" id="{00000000-0008-0000-0600-0000C1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62" name="Text Box 116">
          <a:extLst>
            <a:ext uri="{FF2B5EF4-FFF2-40B4-BE49-F238E27FC236}">
              <a16:creationId xmlns:a16="http://schemas.microsoft.com/office/drawing/2014/main" xmlns="" id="{00000000-0008-0000-0600-0000C2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63" name="Text Box 117">
          <a:extLst>
            <a:ext uri="{FF2B5EF4-FFF2-40B4-BE49-F238E27FC236}">
              <a16:creationId xmlns:a16="http://schemas.microsoft.com/office/drawing/2014/main" xmlns="" id="{00000000-0008-0000-0600-0000C3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132</xdr:row>
      <xdr:rowOff>0</xdr:rowOff>
    </xdr:from>
    <xdr:to>
      <xdr:col>1</xdr:col>
      <xdr:colOff>2247900</xdr:colOff>
      <xdr:row>132</xdr:row>
      <xdr:rowOff>200025</xdr:rowOff>
    </xdr:to>
    <xdr:sp macro="" textlink="">
      <xdr:nvSpPr>
        <xdr:cNvPr id="964" name="Text Box 119">
          <a:extLst>
            <a:ext uri="{FF2B5EF4-FFF2-40B4-BE49-F238E27FC236}">
              <a16:creationId xmlns:a16="http://schemas.microsoft.com/office/drawing/2014/main" xmlns="" id="{00000000-0008-0000-0600-0000C4030000}"/>
            </a:ext>
          </a:extLst>
        </xdr:cNvPr>
        <xdr:cNvSpPr txBox="1">
          <a:spLocks noChangeArrowheads="1"/>
        </xdr:cNvSpPr>
      </xdr:nvSpPr>
      <xdr:spPr bwMode="auto">
        <a:xfrm>
          <a:off x="2809875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132</xdr:row>
      <xdr:rowOff>0</xdr:rowOff>
    </xdr:from>
    <xdr:to>
      <xdr:col>1</xdr:col>
      <xdr:colOff>2247900</xdr:colOff>
      <xdr:row>132</xdr:row>
      <xdr:rowOff>200025</xdr:rowOff>
    </xdr:to>
    <xdr:sp macro="" textlink="">
      <xdr:nvSpPr>
        <xdr:cNvPr id="965" name="Text Box 120">
          <a:extLst>
            <a:ext uri="{FF2B5EF4-FFF2-40B4-BE49-F238E27FC236}">
              <a16:creationId xmlns:a16="http://schemas.microsoft.com/office/drawing/2014/main" xmlns="" id="{00000000-0008-0000-0600-0000C5030000}"/>
            </a:ext>
          </a:extLst>
        </xdr:cNvPr>
        <xdr:cNvSpPr txBox="1">
          <a:spLocks noChangeArrowheads="1"/>
        </xdr:cNvSpPr>
      </xdr:nvSpPr>
      <xdr:spPr bwMode="auto">
        <a:xfrm>
          <a:off x="2809875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66" name="Text Box 123">
          <a:extLst>
            <a:ext uri="{FF2B5EF4-FFF2-40B4-BE49-F238E27FC236}">
              <a16:creationId xmlns:a16="http://schemas.microsoft.com/office/drawing/2014/main" xmlns="" id="{00000000-0008-0000-0600-0000C6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67" name="Text Box 124">
          <a:extLst>
            <a:ext uri="{FF2B5EF4-FFF2-40B4-BE49-F238E27FC236}">
              <a16:creationId xmlns:a16="http://schemas.microsoft.com/office/drawing/2014/main" xmlns="" id="{00000000-0008-0000-0600-0000C7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68" name="Text Box 125">
          <a:extLst>
            <a:ext uri="{FF2B5EF4-FFF2-40B4-BE49-F238E27FC236}">
              <a16:creationId xmlns:a16="http://schemas.microsoft.com/office/drawing/2014/main" xmlns="" id="{00000000-0008-0000-0600-0000C8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69" name="Text Box 126">
          <a:extLst>
            <a:ext uri="{FF2B5EF4-FFF2-40B4-BE49-F238E27FC236}">
              <a16:creationId xmlns:a16="http://schemas.microsoft.com/office/drawing/2014/main" xmlns="" id="{00000000-0008-0000-0600-0000C9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70" name="Text Box 127">
          <a:extLst>
            <a:ext uri="{FF2B5EF4-FFF2-40B4-BE49-F238E27FC236}">
              <a16:creationId xmlns:a16="http://schemas.microsoft.com/office/drawing/2014/main" xmlns="" id="{00000000-0008-0000-0600-0000CA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71" name="Text Box 128">
          <a:extLst>
            <a:ext uri="{FF2B5EF4-FFF2-40B4-BE49-F238E27FC236}">
              <a16:creationId xmlns:a16="http://schemas.microsoft.com/office/drawing/2014/main" xmlns="" id="{00000000-0008-0000-0600-0000CB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72" name="Text Box 129">
          <a:extLst>
            <a:ext uri="{FF2B5EF4-FFF2-40B4-BE49-F238E27FC236}">
              <a16:creationId xmlns:a16="http://schemas.microsoft.com/office/drawing/2014/main" xmlns="" id="{00000000-0008-0000-0600-0000CC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973" name="Text Box 130">
          <a:extLst>
            <a:ext uri="{FF2B5EF4-FFF2-40B4-BE49-F238E27FC236}">
              <a16:creationId xmlns:a16="http://schemas.microsoft.com/office/drawing/2014/main" xmlns="" id="{00000000-0008-0000-0600-0000CD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74" name="Text Box 95">
          <a:extLst>
            <a:ext uri="{FF2B5EF4-FFF2-40B4-BE49-F238E27FC236}">
              <a16:creationId xmlns:a16="http://schemas.microsoft.com/office/drawing/2014/main" xmlns="" id="{00000000-0008-0000-0600-0000CE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75" name="Text Box 96">
          <a:extLst>
            <a:ext uri="{FF2B5EF4-FFF2-40B4-BE49-F238E27FC236}">
              <a16:creationId xmlns:a16="http://schemas.microsoft.com/office/drawing/2014/main" xmlns="" id="{00000000-0008-0000-0600-0000CF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76" name="Text Box 97">
          <a:extLst>
            <a:ext uri="{FF2B5EF4-FFF2-40B4-BE49-F238E27FC236}">
              <a16:creationId xmlns:a16="http://schemas.microsoft.com/office/drawing/2014/main" xmlns="" id="{00000000-0008-0000-0600-0000D0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77" name="Text Box 98">
          <a:extLst>
            <a:ext uri="{FF2B5EF4-FFF2-40B4-BE49-F238E27FC236}">
              <a16:creationId xmlns:a16="http://schemas.microsoft.com/office/drawing/2014/main" xmlns="" id="{00000000-0008-0000-0600-0000D1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78" name="Text Box 99">
          <a:extLst>
            <a:ext uri="{FF2B5EF4-FFF2-40B4-BE49-F238E27FC236}">
              <a16:creationId xmlns:a16="http://schemas.microsoft.com/office/drawing/2014/main" xmlns="" id="{00000000-0008-0000-0600-0000D2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79" name="Text Box 100">
          <a:extLst>
            <a:ext uri="{FF2B5EF4-FFF2-40B4-BE49-F238E27FC236}">
              <a16:creationId xmlns:a16="http://schemas.microsoft.com/office/drawing/2014/main" xmlns="" id="{00000000-0008-0000-0600-0000D3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0" name="Text Box 101">
          <a:extLst>
            <a:ext uri="{FF2B5EF4-FFF2-40B4-BE49-F238E27FC236}">
              <a16:creationId xmlns:a16="http://schemas.microsoft.com/office/drawing/2014/main" xmlns="" id="{00000000-0008-0000-0600-0000D4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1" name="Text Box 102">
          <a:extLst>
            <a:ext uri="{FF2B5EF4-FFF2-40B4-BE49-F238E27FC236}">
              <a16:creationId xmlns:a16="http://schemas.microsoft.com/office/drawing/2014/main" xmlns="" id="{00000000-0008-0000-0600-0000D5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2" name="Text Box 103">
          <a:extLst>
            <a:ext uri="{FF2B5EF4-FFF2-40B4-BE49-F238E27FC236}">
              <a16:creationId xmlns:a16="http://schemas.microsoft.com/office/drawing/2014/main" xmlns="" id="{00000000-0008-0000-0600-0000D6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3" name="Text Box 104">
          <a:extLst>
            <a:ext uri="{FF2B5EF4-FFF2-40B4-BE49-F238E27FC236}">
              <a16:creationId xmlns:a16="http://schemas.microsoft.com/office/drawing/2014/main" xmlns="" id="{00000000-0008-0000-0600-0000D7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4" name="Text Box 105">
          <a:extLst>
            <a:ext uri="{FF2B5EF4-FFF2-40B4-BE49-F238E27FC236}">
              <a16:creationId xmlns:a16="http://schemas.microsoft.com/office/drawing/2014/main" xmlns="" id="{00000000-0008-0000-0600-0000D8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5" name="Text Box 106">
          <a:extLst>
            <a:ext uri="{FF2B5EF4-FFF2-40B4-BE49-F238E27FC236}">
              <a16:creationId xmlns:a16="http://schemas.microsoft.com/office/drawing/2014/main" xmlns="" id="{00000000-0008-0000-0600-0000D9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6" name="Text Box 107">
          <a:extLst>
            <a:ext uri="{FF2B5EF4-FFF2-40B4-BE49-F238E27FC236}">
              <a16:creationId xmlns:a16="http://schemas.microsoft.com/office/drawing/2014/main" xmlns="" id="{00000000-0008-0000-0600-0000DA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7" name="Text Box 108">
          <a:extLst>
            <a:ext uri="{FF2B5EF4-FFF2-40B4-BE49-F238E27FC236}">
              <a16:creationId xmlns:a16="http://schemas.microsoft.com/office/drawing/2014/main" xmlns="" id="{00000000-0008-0000-0600-0000DB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8" name="Text Box 109">
          <a:extLst>
            <a:ext uri="{FF2B5EF4-FFF2-40B4-BE49-F238E27FC236}">
              <a16:creationId xmlns:a16="http://schemas.microsoft.com/office/drawing/2014/main" xmlns="" id="{00000000-0008-0000-0600-0000DC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89" name="Text Box 110">
          <a:extLst>
            <a:ext uri="{FF2B5EF4-FFF2-40B4-BE49-F238E27FC236}">
              <a16:creationId xmlns:a16="http://schemas.microsoft.com/office/drawing/2014/main" xmlns="" id="{00000000-0008-0000-0600-0000DD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90" name="Text Box 111">
          <a:extLst>
            <a:ext uri="{FF2B5EF4-FFF2-40B4-BE49-F238E27FC236}">
              <a16:creationId xmlns:a16="http://schemas.microsoft.com/office/drawing/2014/main" xmlns="" id="{00000000-0008-0000-0600-0000DE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91" name="Text Box 112">
          <a:extLst>
            <a:ext uri="{FF2B5EF4-FFF2-40B4-BE49-F238E27FC236}">
              <a16:creationId xmlns:a16="http://schemas.microsoft.com/office/drawing/2014/main" xmlns="" id="{00000000-0008-0000-0600-0000DF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92" name="Text Box 113">
          <a:extLst>
            <a:ext uri="{FF2B5EF4-FFF2-40B4-BE49-F238E27FC236}">
              <a16:creationId xmlns:a16="http://schemas.microsoft.com/office/drawing/2014/main" xmlns="" id="{00000000-0008-0000-0600-0000E0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93" name="Text Box 114">
          <a:extLst>
            <a:ext uri="{FF2B5EF4-FFF2-40B4-BE49-F238E27FC236}">
              <a16:creationId xmlns:a16="http://schemas.microsoft.com/office/drawing/2014/main" xmlns="" id="{00000000-0008-0000-0600-0000E1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94" name="Text Box 115">
          <a:extLst>
            <a:ext uri="{FF2B5EF4-FFF2-40B4-BE49-F238E27FC236}">
              <a16:creationId xmlns:a16="http://schemas.microsoft.com/office/drawing/2014/main" xmlns="" id="{00000000-0008-0000-0600-0000E2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95" name="Text Box 116">
          <a:extLst>
            <a:ext uri="{FF2B5EF4-FFF2-40B4-BE49-F238E27FC236}">
              <a16:creationId xmlns:a16="http://schemas.microsoft.com/office/drawing/2014/main" xmlns="" id="{00000000-0008-0000-0600-0000E3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96" name="Text Box 117">
          <a:extLst>
            <a:ext uri="{FF2B5EF4-FFF2-40B4-BE49-F238E27FC236}">
              <a16:creationId xmlns:a16="http://schemas.microsoft.com/office/drawing/2014/main" xmlns="" id="{00000000-0008-0000-0600-0000E4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209550</xdr:rowOff>
    </xdr:to>
    <xdr:sp macro="" textlink="">
      <xdr:nvSpPr>
        <xdr:cNvPr id="997" name="Text Box 119">
          <a:extLst>
            <a:ext uri="{FF2B5EF4-FFF2-40B4-BE49-F238E27FC236}">
              <a16:creationId xmlns:a16="http://schemas.microsoft.com/office/drawing/2014/main" xmlns="" id="{00000000-0008-0000-0600-0000E5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134</xdr:row>
      <xdr:rowOff>0</xdr:rowOff>
    </xdr:from>
    <xdr:to>
      <xdr:col>1</xdr:col>
      <xdr:colOff>2247900</xdr:colOff>
      <xdr:row>134</xdr:row>
      <xdr:rowOff>209550</xdr:rowOff>
    </xdr:to>
    <xdr:sp macro="" textlink="">
      <xdr:nvSpPr>
        <xdr:cNvPr id="998" name="Text Box 120">
          <a:extLst>
            <a:ext uri="{FF2B5EF4-FFF2-40B4-BE49-F238E27FC236}">
              <a16:creationId xmlns:a16="http://schemas.microsoft.com/office/drawing/2014/main" xmlns="" id="{00000000-0008-0000-0600-0000E603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999" name="Text Box 123">
          <a:extLst>
            <a:ext uri="{FF2B5EF4-FFF2-40B4-BE49-F238E27FC236}">
              <a16:creationId xmlns:a16="http://schemas.microsoft.com/office/drawing/2014/main" xmlns="" id="{00000000-0008-0000-0600-0000E7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1000" name="Text Box 124">
          <a:extLst>
            <a:ext uri="{FF2B5EF4-FFF2-40B4-BE49-F238E27FC236}">
              <a16:creationId xmlns:a16="http://schemas.microsoft.com/office/drawing/2014/main" xmlns="" id="{00000000-0008-0000-0600-0000E8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1001" name="Text Box 125">
          <a:extLst>
            <a:ext uri="{FF2B5EF4-FFF2-40B4-BE49-F238E27FC236}">
              <a16:creationId xmlns:a16="http://schemas.microsoft.com/office/drawing/2014/main" xmlns="" id="{00000000-0008-0000-0600-0000E9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1002" name="Text Box 126">
          <a:extLst>
            <a:ext uri="{FF2B5EF4-FFF2-40B4-BE49-F238E27FC236}">
              <a16:creationId xmlns:a16="http://schemas.microsoft.com/office/drawing/2014/main" xmlns="" id="{00000000-0008-0000-0600-0000EA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1003" name="Text Box 127">
          <a:extLst>
            <a:ext uri="{FF2B5EF4-FFF2-40B4-BE49-F238E27FC236}">
              <a16:creationId xmlns:a16="http://schemas.microsoft.com/office/drawing/2014/main" xmlns="" id="{00000000-0008-0000-0600-0000EB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1004" name="Text Box 128">
          <a:extLst>
            <a:ext uri="{FF2B5EF4-FFF2-40B4-BE49-F238E27FC236}">
              <a16:creationId xmlns:a16="http://schemas.microsoft.com/office/drawing/2014/main" xmlns="" id="{00000000-0008-0000-0600-0000EC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1005" name="Text Box 129">
          <a:extLst>
            <a:ext uri="{FF2B5EF4-FFF2-40B4-BE49-F238E27FC236}">
              <a16:creationId xmlns:a16="http://schemas.microsoft.com/office/drawing/2014/main" xmlns="" id="{00000000-0008-0000-0600-0000ED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135</xdr:row>
      <xdr:rowOff>0</xdr:rowOff>
    </xdr:from>
    <xdr:to>
      <xdr:col>1</xdr:col>
      <xdr:colOff>2247900</xdr:colOff>
      <xdr:row>135</xdr:row>
      <xdr:rowOff>619125</xdr:rowOff>
    </xdr:to>
    <xdr:sp macro="" textlink="">
      <xdr:nvSpPr>
        <xdr:cNvPr id="1006" name="Text Box 130">
          <a:extLst>
            <a:ext uri="{FF2B5EF4-FFF2-40B4-BE49-F238E27FC236}">
              <a16:creationId xmlns:a16="http://schemas.microsoft.com/office/drawing/2014/main" xmlns="" id="{00000000-0008-0000-0600-0000EE030000}"/>
            </a:ext>
          </a:extLst>
        </xdr:cNvPr>
        <xdr:cNvSpPr txBox="1">
          <a:spLocks noChangeArrowheads="1"/>
        </xdr:cNvSpPr>
      </xdr:nvSpPr>
      <xdr:spPr bwMode="auto">
        <a:xfrm>
          <a:off x="28098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137</xdr:row>
      <xdr:rowOff>0</xdr:rowOff>
    </xdr:from>
    <xdr:to>
      <xdr:col>1</xdr:col>
      <xdr:colOff>2247900</xdr:colOff>
      <xdr:row>137</xdr:row>
      <xdr:rowOff>200025</xdr:rowOff>
    </xdr:to>
    <xdr:sp macro="" textlink="">
      <xdr:nvSpPr>
        <xdr:cNvPr id="1007" name="Text Box 119">
          <a:extLst>
            <a:ext uri="{FF2B5EF4-FFF2-40B4-BE49-F238E27FC236}">
              <a16:creationId xmlns:a16="http://schemas.microsoft.com/office/drawing/2014/main" xmlns="" id="{00000000-0008-0000-0600-0000EF030000}"/>
            </a:ext>
          </a:extLst>
        </xdr:cNvPr>
        <xdr:cNvSpPr txBox="1">
          <a:spLocks noChangeArrowheads="1"/>
        </xdr:cNvSpPr>
      </xdr:nvSpPr>
      <xdr:spPr bwMode="auto">
        <a:xfrm>
          <a:off x="2809875" y="790003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137</xdr:row>
      <xdr:rowOff>0</xdr:rowOff>
    </xdr:from>
    <xdr:to>
      <xdr:col>1</xdr:col>
      <xdr:colOff>2247900</xdr:colOff>
      <xdr:row>137</xdr:row>
      <xdr:rowOff>200025</xdr:rowOff>
    </xdr:to>
    <xdr:sp macro="" textlink="">
      <xdr:nvSpPr>
        <xdr:cNvPr id="1008" name="Text Box 120">
          <a:extLst>
            <a:ext uri="{FF2B5EF4-FFF2-40B4-BE49-F238E27FC236}">
              <a16:creationId xmlns:a16="http://schemas.microsoft.com/office/drawing/2014/main" xmlns="" id="{00000000-0008-0000-0600-0000F0030000}"/>
            </a:ext>
          </a:extLst>
        </xdr:cNvPr>
        <xdr:cNvSpPr txBox="1">
          <a:spLocks noChangeArrowheads="1"/>
        </xdr:cNvSpPr>
      </xdr:nvSpPr>
      <xdr:spPr bwMode="auto">
        <a:xfrm>
          <a:off x="2809875" y="790003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09" name="Text Box 95">
          <a:extLst>
            <a:ext uri="{FF2B5EF4-FFF2-40B4-BE49-F238E27FC236}">
              <a16:creationId xmlns:a16="http://schemas.microsoft.com/office/drawing/2014/main" xmlns="" id="{00000000-0008-0000-0600-0000F1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0" name="Text Box 96">
          <a:extLst>
            <a:ext uri="{FF2B5EF4-FFF2-40B4-BE49-F238E27FC236}">
              <a16:creationId xmlns:a16="http://schemas.microsoft.com/office/drawing/2014/main" xmlns="" id="{00000000-0008-0000-0600-0000F2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1" name="Text Box 97">
          <a:extLst>
            <a:ext uri="{FF2B5EF4-FFF2-40B4-BE49-F238E27FC236}">
              <a16:creationId xmlns:a16="http://schemas.microsoft.com/office/drawing/2014/main" xmlns="" id="{00000000-0008-0000-0600-0000F3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2" name="Text Box 98">
          <a:extLst>
            <a:ext uri="{FF2B5EF4-FFF2-40B4-BE49-F238E27FC236}">
              <a16:creationId xmlns:a16="http://schemas.microsoft.com/office/drawing/2014/main" xmlns="" id="{00000000-0008-0000-0600-0000F4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3" name="Text Box 99">
          <a:extLst>
            <a:ext uri="{FF2B5EF4-FFF2-40B4-BE49-F238E27FC236}">
              <a16:creationId xmlns:a16="http://schemas.microsoft.com/office/drawing/2014/main" xmlns="" id="{00000000-0008-0000-0600-0000F5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4" name="Text Box 100">
          <a:extLst>
            <a:ext uri="{FF2B5EF4-FFF2-40B4-BE49-F238E27FC236}">
              <a16:creationId xmlns:a16="http://schemas.microsoft.com/office/drawing/2014/main" xmlns="" id="{00000000-0008-0000-0600-0000F6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5" name="Text Box 101">
          <a:extLst>
            <a:ext uri="{FF2B5EF4-FFF2-40B4-BE49-F238E27FC236}">
              <a16:creationId xmlns:a16="http://schemas.microsoft.com/office/drawing/2014/main" xmlns="" id="{00000000-0008-0000-0600-0000F7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6" name="Text Box 102">
          <a:extLst>
            <a:ext uri="{FF2B5EF4-FFF2-40B4-BE49-F238E27FC236}">
              <a16:creationId xmlns:a16="http://schemas.microsoft.com/office/drawing/2014/main" xmlns="" id="{00000000-0008-0000-0600-0000F8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7" name="Text Box 103">
          <a:extLst>
            <a:ext uri="{FF2B5EF4-FFF2-40B4-BE49-F238E27FC236}">
              <a16:creationId xmlns:a16="http://schemas.microsoft.com/office/drawing/2014/main" xmlns="" id="{00000000-0008-0000-0600-0000F9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8" name="Text Box 104">
          <a:extLst>
            <a:ext uri="{FF2B5EF4-FFF2-40B4-BE49-F238E27FC236}">
              <a16:creationId xmlns:a16="http://schemas.microsoft.com/office/drawing/2014/main" xmlns="" id="{00000000-0008-0000-0600-0000FA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19" name="Text Box 105">
          <a:extLst>
            <a:ext uri="{FF2B5EF4-FFF2-40B4-BE49-F238E27FC236}">
              <a16:creationId xmlns:a16="http://schemas.microsoft.com/office/drawing/2014/main" xmlns="" id="{00000000-0008-0000-0600-0000FB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0" name="Text Box 106">
          <a:extLst>
            <a:ext uri="{FF2B5EF4-FFF2-40B4-BE49-F238E27FC236}">
              <a16:creationId xmlns:a16="http://schemas.microsoft.com/office/drawing/2014/main" xmlns="" id="{00000000-0008-0000-0600-0000FC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1" name="Text Box 107">
          <a:extLst>
            <a:ext uri="{FF2B5EF4-FFF2-40B4-BE49-F238E27FC236}">
              <a16:creationId xmlns:a16="http://schemas.microsoft.com/office/drawing/2014/main" xmlns="" id="{00000000-0008-0000-0600-0000FD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2" name="Text Box 108">
          <a:extLst>
            <a:ext uri="{FF2B5EF4-FFF2-40B4-BE49-F238E27FC236}">
              <a16:creationId xmlns:a16="http://schemas.microsoft.com/office/drawing/2014/main" xmlns="" id="{00000000-0008-0000-0600-0000FE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3" name="Text Box 109">
          <a:extLst>
            <a:ext uri="{FF2B5EF4-FFF2-40B4-BE49-F238E27FC236}">
              <a16:creationId xmlns:a16="http://schemas.microsoft.com/office/drawing/2014/main" xmlns="" id="{00000000-0008-0000-0600-0000FF03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4" name="Text Box 110">
          <a:extLst>
            <a:ext uri="{FF2B5EF4-FFF2-40B4-BE49-F238E27FC236}">
              <a16:creationId xmlns:a16="http://schemas.microsoft.com/office/drawing/2014/main" xmlns="" id="{00000000-0008-0000-0600-000000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5" name="Text Box 111">
          <a:extLst>
            <a:ext uri="{FF2B5EF4-FFF2-40B4-BE49-F238E27FC236}">
              <a16:creationId xmlns:a16="http://schemas.microsoft.com/office/drawing/2014/main" xmlns="" id="{00000000-0008-0000-0600-000001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6" name="Text Box 112">
          <a:extLst>
            <a:ext uri="{FF2B5EF4-FFF2-40B4-BE49-F238E27FC236}">
              <a16:creationId xmlns:a16="http://schemas.microsoft.com/office/drawing/2014/main" xmlns="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7" name="Text Box 113">
          <a:extLst>
            <a:ext uri="{FF2B5EF4-FFF2-40B4-BE49-F238E27FC236}">
              <a16:creationId xmlns:a16="http://schemas.microsoft.com/office/drawing/2014/main" xmlns="" id="{00000000-0008-0000-0600-000003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8" name="Text Box 114">
          <a:extLst>
            <a:ext uri="{FF2B5EF4-FFF2-40B4-BE49-F238E27FC236}">
              <a16:creationId xmlns:a16="http://schemas.microsoft.com/office/drawing/2014/main" xmlns="" id="{00000000-0008-0000-0600-000004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29" name="Text Box 115">
          <a:extLst>
            <a:ext uri="{FF2B5EF4-FFF2-40B4-BE49-F238E27FC236}">
              <a16:creationId xmlns:a16="http://schemas.microsoft.com/office/drawing/2014/main" xmlns="" id="{00000000-0008-0000-0600-000005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0" name="Text Box 116">
          <a:extLst>
            <a:ext uri="{FF2B5EF4-FFF2-40B4-BE49-F238E27FC236}">
              <a16:creationId xmlns:a16="http://schemas.microsoft.com/office/drawing/2014/main" xmlns="" id="{00000000-0008-0000-0600-000006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1" name="Text Box 117">
          <a:extLst>
            <a:ext uri="{FF2B5EF4-FFF2-40B4-BE49-F238E27FC236}">
              <a16:creationId xmlns:a16="http://schemas.microsoft.com/office/drawing/2014/main" xmlns="" id="{00000000-0008-0000-0600-000007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2" name="Text Box 123">
          <a:extLst>
            <a:ext uri="{FF2B5EF4-FFF2-40B4-BE49-F238E27FC236}">
              <a16:creationId xmlns:a16="http://schemas.microsoft.com/office/drawing/2014/main" xmlns="" id="{00000000-0008-0000-0600-000008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3" name="Text Box 124">
          <a:extLst>
            <a:ext uri="{FF2B5EF4-FFF2-40B4-BE49-F238E27FC236}">
              <a16:creationId xmlns:a16="http://schemas.microsoft.com/office/drawing/2014/main" xmlns="" id="{00000000-0008-0000-0600-000009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4" name="Text Box 125">
          <a:extLst>
            <a:ext uri="{FF2B5EF4-FFF2-40B4-BE49-F238E27FC236}">
              <a16:creationId xmlns:a16="http://schemas.microsoft.com/office/drawing/2014/main" xmlns="" id="{00000000-0008-0000-0600-00000A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5" name="Text Box 126">
          <a:extLst>
            <a:ext uri="{FF2B5EF4-FFF2-40B4-BE49-F238E27FC236}">
              <a16:creationId xmlns:a16="http://schemas.microsoft.com/office/drawing/2014/main" xmlns="" id="{00000000-0008-0000-0600-00000B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6" name="Text Box 127">
          <a:extLst>
            <a:ext uri="{FF2B5EF4-FFF2-40B4-BE49-F238E27FC236}">
              <a16:creationId xmlns:a16="http://schemas.microsoft.com/office/drawing/2014/main" xmlns="" id="{00000000-0008-0000-0600-00000C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7" name="Text Box 128">
          <a:extLst>
            <a:ext uri="{FF2B5EF4-FFF2-40B4-BE49-F238E27FC236}">
              <a16:creationId xmlns:a16="http://schemas.microsoft.com/office/drawing/2014/main" xmlns="" id="{00000000-0008-0000-0600-00000D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8" name="Text Box 129">
          <a:extLst>
            <a:ext uri="{FF2B5EF4-FFF2-40B4-BE49-F238E27FC236}">
              <a16:creationId xmlns:a16="http://schemas.microsoft.com/office/drawing/2014/main" xmlns="" id="{00000000-0008-0000-0600-00000E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0</xdr:rowOff>
    </xdr:from>
    <xdr:to>
      <xdr:col>1</xdr:col>
      <xdr:colOff>2247900</xdr:colOff>
      <xdr:row>134</xdr:row>
      <xdr:rowOff>19050</xdr:rowOff>
    </xdr:to>
    <xdr:sp macro="" textlink="">
      <xdr:nvSpPr>
        <xdr:cNvPr id="1039" name="Text Box 130">
          <a:extLst>
            <a:ext uri="{FF2B5EF4-FFF2-40B4-BE49-F238E27FC236}">
              <a16:creationId xmlns:a16="http://schemas.microsoft.com/office/drawing/2014/main" xmlns="" id="{00000000-0008-0000-0600-00000F040000}"/>
            </a:ext>
          </a:extLst>
        </xdr:cNvPr>
        <xdr:cNvSpPr txBox="1">
          <a:spLocks noChangeArrowheads="1"/>
        </xdr:cNvSpPr>
      </xdr:nvSpPr>
      <xdr:spPr bwMode="auto">
        <a:xfrm>
          <a:off x="28098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333375</xdr:rowOff>
    </xdr:from>
    <xdr:to>
      <xdr:col>1</xdr:col>
      <xdr:colOff>2247900</xdr:colOff>
      <xdr:row>134</xdr:row>
      <xdr:rowOff>209550</xdr:rowOff>
    </xdr:to>
    <xdr:sp macro="" textlink="">
      <xdr:nvSpPr>
        <xdr:cNvPr id="1040" name="Text Box 119">
          <a:extLst>
            <a:ext uri="{FF2B5EF4-FFF2-40B4-BE49-F238E27FC236}">
              <a16:creationId xmlns:a16="http://schemas.microsoft.com/office/drawing/2014/main" xmlns="" id="{00000000-0008-0000-0600-00001004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133</xdr:row>
      <xdr:rowOff>333375</xdr:rowOff>
    </xdr:from>
    <xdr:to>
      <xdr:col>1</xdr:col>
      <xdr:colOff>2247900</xdr:colOff>
      <xdr:row>134</xdr:row>
      <xdr:rowOff>209550</xdr:rowOff>
    </xdr:to>
    <xdr:sp macro="" textlink="">
      <xdr:nvSpPr>
        <xdr:cNvPr id="1041" name="Text Box 120">
          <a:extLst>
            <a:ext uri="{FF2B5EF4-FFF2-40B4-BE49-F238E27FC236}">
              <a16:creationId xmlns:a16="http://schemas.microsoft.com/office/drawing/2014/main" xmlns="" id="{00000000-0008-0000-0600-000011040000}"/>
            </a:ext>
          </a:extLst>
        </xdr:cNvPr>
        <xdr:cNvSpPr txBox="1">
          <a:spLocks noChangeArrowheads="1"/>
        </xdr:cNvSpPr>
      </xdr:nvSpPr>
      <xdr:spPr bwMode="auto">
        <a:xfrm>
          <a:off x="28098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2162175</xdr:colOff>
      <xdr:row>33</xdr:row>
      <xdr:rowOff>0</xdr:rowOff>
    </xdr:from>
    <xdr:ext cx="76200" cy="17145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600-000012040000}"/>
            </a:ext>
          </a:extLst>
        </xdr:cNvPr>
        <xdr:cNvSpPr txBox="1">
          <a:spLocks noChangeArrowheads="1"/>
        </xdr:cNvSpPr>
      </xdr:nvSpPr>
      <xdr:spPr bwMode="auto">
        <a:xfrm>
          <a:off x="2809875" y="1405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33</xdr:row>
      <xdr:rowOff>0</xdr:rowOff>
    </xdr:from>
    <xdr:ext cx="76200" cy="171450"/>
    <xdr:sp macro="" textlink="">
      <xdr:nvSpPr>
        <xdr:cNvPr id="1043" name="Text Box 118">
          <a:extLst>
            <a:ext uri="{FF2B5EF4-FFF2-40B4-BE49-F238E27FC236}">
              <a16:creationId xmlns:a16="http://schemas.microsoft.com/office/drawing/2014/main" xmlns="" id="{00000000-0008-0000-0600-000013040000}"/>
            </a:ext>
          </a:extLst>
        </xdr:cNvPr>
        <xdr:cNvSpPr txBox="1">
          <a:spLocks noChangeArrowheads="1"/>
        </xdr:cNvSpPr>
      </xdr:nvSpPr>
      <xdr:spPr bwMode="auto">
        <a:xfrm>
          <a:off x="2809875" y="1405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44" name="Text Box 95">
          <a:extLst>
            <a:ext uri="{FF2B5EF4-FFF2-40B4-BE49-F238E27FC236}">
              <a16:creationId xmlns:a16="http://schemas.microsoft.com/office/drawing/2014/main" xmlns="" id="{00000000-0008-0000-0600-000014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45" name="Text Box 96">
          <a:extLst>
            <a:ext uri="{FF2B5EF4-FFF2-40B4-BE49-F238E27FC236}">
              <a16:creationId xmlns:a16="http://schemas.microsoft.com/office/drawing/2014/main" xmlns="" id="{00000000-0008-0000-0600-000015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46" name="Text Box 97">
          <a:extLst>
            <a:ext uri="{FF2B5EF4-FFF2-40B4-BE49-F238E27FC236}">
              <a16:creationId xmlns:a16="http://schemas.microsoft.com/office/drawing/2014/main" xmlns="" id="{00000000-0008-0000-0600-000016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47" name="Text Box 98">
          <a:extLst>
            <a:ext uri="{FF2B5EF4-FFF2-40B4-BE49-F238E27FC236}">
              <a16:creationId xmlns:a16="http://schemas.microsoft.com/office/drawing/2014/main" xmlns="" id="{00000000-0008-0000-0600-000017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48" name="Text Box 99">
          <a:extLst>
            <a:ext uri="{FF2B5EF4-FFF2-40B4-BE49-F238E27FC236}">
              <a16:creationId xmlns:a16="http://schemas.microsoft.com/office/drawing/2014/main" xmlns="" id="{00000000-0008-0000-0600-000018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49" name="Text Box 100">
          <a:extLst>
            <a:ext uri="{FF2B5EF4-FFF2-40B4-BE49-F238E27FC236}">
              <a16:creationId xmlns:a16="http://schemas.microsoft.com/office/drawing/2014/main" xmlns="" id="{00000000-0008-0000-0600-000019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0" name="Text Box 101">
          <a:extLst>
            <a:ext uri="{FF2B5EF4-FFF2-40B4-BE49-F238E27FC236}">
              <a16:creationId xmlns:a16="http://schemas.microsoft.com/office/drawing/2014/main" xmlns="" id="{00000000-0008-0000-0600-00001A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1" name="Text Box 102">
          <a:extLst>
            <a:ext uri="{FF2B5EF4-FFF2-40B4-BE49-F238E27FC236}">
              <a16:creationId xmlns:a16="http://schemas.microsoft.com/office/drawing/2014/main" xmlns="" id="{00000000-0008-0000-0600-00001B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2" name="Text Box 103">
          <a:extLst>
            <a:ext uri="{FF2B5EF4-FFF2-40B4-BE49-F238E27FC236}">
              <a16:creationId xmlns:a16="http://schemas.microsoft.com/office/drawing/2014/main" xmlns="" id="{00000000-0008-0000-0600-00001C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3" name="Text Box 104">
          <a:extLst>
            <a:ext uri="{FF2B5EF4-FFF2-40B4-BE49-F238E27FC236}">
              <a16:creationId xmlns:a16="http://schemas.microsoft.com/office/drawing/2014/main" xmlns="" id="{00000000-0008-0000-0600-00001D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4" name="Text Box 105">
          <a:extLst>
            <a:ext uri="{FF2B5EF4-FFF2-40B4-BE49-F238E27FC236}">
              <a16:creationId xmlns:a16="http://schemas.microsoft.com/office/drawing/2014/main" xmlns="" id="{00000000-0008-0000-0600-00001E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5" name="Text Box 106">
          <a:extLst>
            <a:ext uri="{FF2B5EF4-FFF2-40B4-BE49-F238E27FC236}">
              <a16:creationId xmlns:a16="http://schemas.microsoft.com/office/drawing/2014/main" xmlns="" id="{00000000-0008-0000-0600-00001F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6" name="Text Box 107">
          <a:extLst>
            <a:ext uri="{FF2B5EF4-FFF2-40B4-BE49-F238E27FC236}">
              <a16:creationId xmlns:a16="http://schemas.microsoft.com/office/drawing/2014/main" xmlns="" id="{00000000-0008-0000-0600-000020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7" name="Text Box 108">
          <a:extLst>
            <a:ext uri="{FF2B5EF4-FFF2-40B4-BE49-F238E27FC236}">
              <a16:creationId xmlns:a16="http://schemas.microsoft.com/office/drawing/2014/main" xmlns="" id="{00000000-0008-0000-0600-000021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8" name="Text Box 109">
          <a:extLst>
            <a:ext uri="{FF2B5EF4-FFF2-40B4-BE49-F238E27FC236}">
              <a16:creationId xmlns:a16="http://schemas.microsoft.com/office/drawing/2014/main" xmlns="" id="{00000000-0008-0000-0600-000022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59" name="Text Box 110">
          <a:extLst>
            <a:ext uri="{FF2B5EF4-FFF2-40B4-BE49-F238E27FC236}">
              <a16:creationId xmlns:a16="http://schemas.microsoft.com/office/drawing/2014/main" xmlns="" id="{00000000-0008-0000-0600-000023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0" name="Text Box 111">
          <a:extLst>
            <a:ext uri="{FF2B5EF4-FFF2-40B4-BE49-F238E27FC236}">
              <a16:creationId xmlns:a16="http://schemas.microsoft.com/office/drawing/2014/main" xmlns="" id="{00000000-0008-0000-0600-000024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1" name="Text Box 112">
          <a:extLst>
            <a:ext uri="{FF2B5EF4-FFF2-40B4-BE49-F238E27FC236}">
              <a16:creationId xmlns:a16="http://schemas.microsoft.com/office/drawing/2014/main" xmlns="" id="{00000000-0008-0000-0600-000025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2" name="Text Box 113">
          <a:extLst>
            <a:ext uri="{FF2B5EF4-FFF2-40B4-BE49-F238E27FC236}">
              <a16:creationId xmlns:a16="http://schemas.microsoft.com/office/drawing/2014/main" xmlns="" id="{00000000-0008-0000-0600-000026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3" name="Text Box 114">
          <a:extLst>
            <a:ext uri="{FF2B5EF4-FFF2-40B4-BE49-F238E27FC236}">
              <a16:creationId xmlns:a16="http://schemas.microsoft.com/office/drawing/2014/main" xmlns="" id="{00000000-0008-0000-0600-000027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4" name="Text Box 115">
          <a:extLst>
            <a:ext uri="{FF2B5EF4-FFF2-40B4-BE49-F238E27FC236}">
              <a16:creationId xmlns:a16="http://schemas.microsoft.com/office/drawing/2014/main" xmlns="" id="{00000000-0008-0000-0600-000028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5" name="Text Box 116">
          <a:extLst>
            <a:ext uri="{FF2B5EF4-FFF2-40B4-BE49-F238E27FC236}">
              <a16:creationId xmlns:a16="http://schemas.microsoft.com/office/drawing/2014/main" xmlns="" id="{00000000-0008-0000-0600-000029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6" name="Text Box 117">
          <a:extLst>
            <a:ext uri="{FF2B5EF4-FFF2-40B4-BE49-F238E27FC236}">
              <a16:creationId xmlns:a16="http://schemas.microsoft.com/office/drawing/2014/main" xmlns="" id="{00000000-0008-0000-0600-00002A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7" name="Text Box 123">
          <a:extLst>
            <a:ext uri="{FF2B5EF4-FFF2-40B4-BE49-F238E27FC236}">
              <a16:creationId xmlns:a16="http://schemas.microsoft.com/office/drawing/2014/main" xmlns="" id="{00000000-0008-0000-0600-00002B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8" name="Text Box 124">
          <a:extLst>
            <a:ext uri="{FF2B5EF4-FFF2-40B4-BE49-F238E27FC236}">
              <a16:creationId xmlns:a16="http://schemas.microsoft.com/office/drawing/2014/main" xmlns="" id="{00000000-0008-0000-0600-00002C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69" name="Text Box 125">
          <a:extLst>
            <a:ext uri="{FF2B5EF4-FFF2-40B4-BE49-F238E27FC236}">
              <a16:creationId xmlns:a16="http://schemas.microsoft.com/office/drawing/2014/main" xmlns="" id="{00000000-0008-0000-0600-00002D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70" name="Text Box 126">
          <a:extLst>
            <a:ext uri="{FF2B5EF4-FFF2-40B4-BE49-F238E27FC236}">
              <a16:creationId xmlns:a16="http://schemas.microsoft.com/office/drawing/2014/main" xmlns="" id="{00000000-0008-0000-0600-00002E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71" name="Text Box 127">
          <a:extLst>
            <a:ext uri="{FF2B5EF4-FFF2-40B4-BE49-F238E27FC236}">
              <a16:creationId xmlns:a16="http://schemas.microsoft.com/office/drawing/2014/main" xmlns="" id="{00000000-0008-0000-0600-00002F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72" name="Text Box 128">
          <a:extLst>
            <a:ext uri="{FF2B5EF4-FFF2-40B4-BE49-F238E27FC236}">
              <a16:creationId xmlns:a16="http://schemas.microsoft.com/office/drawing/2014/main" xmlns="" id="{00000000-0008-0000-0600-000030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73" name="Text Box 129">
          <a:extLst>
            <a:ext uri="{FF2B5EF4-FFF2-40B4-BE49-F238E27FC236}">
              <a16:creationId xmlns:a16="http://schemas.microsoft.com/office/drawing/2014/main" xmlns="" id="{00000000-0008-0000-0600-000031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129</xdr:row>
      <xdr:rowOff>0</xdr:rowOff>
    </xdr:from>
    <xdr:to>
      <xdr:col>1</xdr:col>
      <xdr:colOff>2247900</xdr:colOff>
      <xdr:row>130</xdr:row>
      <xdr:rowOff>19050</xdr:rowOff>
    </xdr:to>
    <xdr:sp macro="" textlink="">
      <xdr:nvSpPr>
        <xdr:cNvPr id="1074" name="Text Box 130">
          <a:extLst>
            <a:ext uri="{FF2B5EF4-FFF2-40B4-BE49-F238E27FC236}">
              <a16:creationId xmlns:a16="http://schemas.microsoft.com/office/drawing/2014/main" xmlns="" id="{00000000-0008-0000-0600-000032040000}"/>
            </a:ext>
          </a:extLst>
        </xdr:cNvPr>
        <xdr:cNvSpPr txBox="1">
          <a:spLocks noChangeArrowheads="1"/>
        </xdr:cNvSpPr>
      </xdr:nvSpPr>
      <xdr:spPr bwMode="auto">
        <a:xfrm>
          <a:off x="280987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2162175</xdr:colOff>
      <xdr:row>85</xdr:row>
      <xdr:rowOff>0</xdr:rowOff>
    </xdr:from>
    <xdr:ext cx="76200" cy="200025"/>
    <xdr:sp macro="" textlink="">
      <xdr:nvSpPr>
        <xdr:cNvPr id="1075" name="Text Box 119">
          <a:extLst>
            <a:ext uri="{FF2B5EF4-FFF2-40B4-BE49-F238E27FC236}">
              <a16:creationId xmlns:a16="http://schemas.microsoft.com/office/drawing/2014/main" xmlns="" id="{00000000-0008-0000-0600-000033040000}"/>
            </a:ext>
          </a:extLst>
        </xdr:cNvPr>
        <xdr:cNvSpPr txBox="1">
          <a:spLocks noChangeArrowheads="1"/>
        </xdr:cNvSpPr>
      </xdr:nvSpPr>
      <xdr:spPr bwMode="auto">
        <a:xfrm>
          <a:off x="28098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85</xdr:row>
      <xdr:rowOff>0</xdr:rowOff>
    </xdr:from>
    <xdr:ext cx="76200" cy="200025"/>
    <xdr:sp macro="" textlink="">
      <xdr:nvSpPr>
        <xdr:cNvPr id="1076" name="Text Box 120">
          <a:extLst>
            <a:ext uri="{FF2B5EF4-FFF2-40B4-BE49-F238E27FC236}">
              <a16:creationId xmlns:a16="http://schemas.microsoft.com/office/drawing/2014/main" xmlns="" id="{00000000-0008-0000-0600-000034040000}"/>
            </a:ext>
          </a:extLst>
        </xdr:cNvPr>
        <xdr:cNvSpPr txBox="1">
          <a:spLocks noChangeArrowheads="1"/>
        </xdr:cNvSpPr>
      </xdr:nvSpPr>
      <xdr:spPr bwMode="auto">
        <a:xfrm>
          <a:off x="28098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85</xdr:row>
      <xdr:rowOff>0</xdr:rowOff>
    </xdr:from>
    <xdr:ext cx="76200" cy="200025"/>
    <xdr:sp macro="" textlink="">
      <xdr:nvSpPr>
        <xdr:cNvPr id="1077" name="Text Box 119">
          <a:extLst>
            <a:ext uri="{FF2B5EF4-FFF2-40B4-BE49-F238E27FC236}">
              <a16:creationId xmlns:a16="http://schemas.microsoft.com/office/drawing/2014/main" xmlns="" id="{00000000-0008-0000-0600-000035040000}"/>
            </a:ext>
          </a:extLst>
        </xdr:cNvPr>
        <xdr:cNvSpPr txBox="1">
          <a:spLocks noChangeArrowheads="1"/>
        </xdr:cNvSpPr>
      </xdr:nvSpPr>
      <xdr:spPr bwMode="auto">
        <a:xfrm>
          <a:off x="28098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85</xdr:row>
      <xdr:rowOff>0</xdr:rowOff>
    </xdr:from>
    <xdr:ext cx="76200" cy="200025"/>
    <xdr:sp macro="" textlink="">
      <xdr:nvSpPr>
        <xdr:cNvPr id="1078" name="Text Box 120">
          <a:extLst>
            <a:ext uri="{FF2B5EF4-FFF2-40B4-BE49-F238E27FC236}">
              <a16:creationId xmlns:a16="http://schemas.microsoft.com/office/drawing/2014/main" xmlns="" id="{00000000-0008-0000-0600-000036040000}"/>
            </a:ext>
          </a:extLst>
        </xdr:cNvPr>
        <xdr:cNvSpPr txBox="1">
          <a:spLocks noChangeArrowheads="1"/>
        </xdr:cNvSpPr>
      </xdr:nvSpPr>
      <xdr:spPr bwMode="auto">
        <a:xfrm>
          <a:off x="28098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79" name="Text Box 95">
          <a:extLst>
            <a:ext uri="{FF2B5EF4-FFF2-40B4-BE49-F238E27FC236}">
              <a16:creationId xmlns:a16="http://schemas.microsoft.com/office/drawing/2014/main" xmlns="" id="{00000000-0008-0000-0600-000037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0" name="Text Box 96">
          <a:extLst>
            <a:ext uri="{FF2B5EF4-FFF2-40B4-BE49-F238E27FC236}">
              <a16:creationId xmlns:a16="http://schemas.microsoft.com/office/drawing/2014/main" xmlns="" id="{00000000-0008-0000-0600-000038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1" name="Text Box 97">
          <a:extLst>
            <a:ext uri="{FF2B5EF4-FFF2-40B4-BE49-F238E27FC236}">
              <a16:creationId xmlns:a16="http://schemas.microsoft.com/office/drawing/2014/main" xmlns="" id="{00000000-0008-0000-0600-000039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2" name="Text Box 98">
          <a:extLst>
            <a:ext uri="{FF2B5EF4-FFF2-40B4-BE49-F238E27FC236}">
              <a16:creationId xmlns:a16="http://schemas.microsoft.com/office/drawing/2014/main" xmlns="" id="{00000000-0008-0000-0600-00003A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3" name="Text Box 99">
          <a:extLst>
            <a:ext uri="{FF2B5EF4-FFF2-40B4-BE49-F238E27FC236}">
              <a16:creationId xmlns:a16="http://schemas.microsoft.com/office/drawing/2014/main" xmlns="" id="{00000000-0008-0000-0600-00003B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4" name="Text Box 100">
          <a:extLst>
            <a:ext uri="{FF2B5EF4-FFF2-40B4-BE49-F238E27FC236}">
              <a16:creationId xmlns:a16="http://schemas.microsoft.com/office/drawing/2014/main" xmlns="" id="{00000000-0008-0000-0600-00003C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5" name="Text Box 101">
          <a:extLst>
            <a:ext uri="{FF2B5EF4-FFF2-40B4-BE49-F238E27FC236}">
              <a16:creationId xmlns:a16="http://schemas.microsoft.com/office/drawing/2014/main" xmlns="" id="{00000000-0008-0000-0600-00003D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6" name="Text Box 102">
          <a:extLst>
            <a:ext uri="{FF2B5EF4-FFF2-40B4-BE49-F238E27FC236}">
              <a16:creationId xmlns:a16="http://schemas.microsoft.com/office/drawing/2014/main" xmlns="" id="{00000000-0008-0000-0600-00003E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7" name="Text Box 103">
          <a:extLst>
            <a:ext uri="{FF2B5EF4-FFF2-40B4-BE49-F238E27FC236}">
              <a16:creationId xmlns:a16="http://schemas.microsoft.com/office/drawing/2014/main" xmlns="" id="{00000000-0008-0000-0600-00003F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8" name="Text Box 104">
          <a:extLst>
            <a:ext uri="{FF2B5EF4-FFF2-40B4-BE49-F238E27FC236}">
              <a16:creationId xmlns:a16="http://schemas.microsoft.com/office/drawing/2014/main" xmlns="" id="{00000000-0008-0000-0600-000040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89" name="Text Box 105">
          <a:extLst>
            <a:ext uri="{FF2B5EF4-FFF2-40B4-BE49-F238E27FC236}">
              <a16:creationId xmlns:a16="http://schemas.microsoft.com/office/drawing/2014/main" xmlns="" id="{00000000-0008-0000-0600-000041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0" name="Text Box 106">
          <a:extLst>
            <a:ext uri="{FF2B5EF4-FFF2-40B4-BE49-F238E27FC236}">
              <a16:creationId xmlns:a16="http://schemas.microsoft.com/office/drawing/2014/main" xmlns="" id="{00000000-0008-0000-0600-000042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1" name="Text Box 107">
          <a:extLst>
            <a:ext uri="{FF2B5EF4-FFF2-40B4-BE49-F238E27FC236}">
              <a16:creationId xmlns:a16="http://schemas.microsoft.com/office/drawing/2014/main" xmlns="" id="{00000000-0008-0000-0600-000043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2" name="Text Box 108">
          <a:extLst>
            <a:ext uri="{FF2B5EF4-FFF2-40B4-BE49-F238E27FC236}">
              <a16:creationId xmlns:a16="http://schemas.microsoft.com/office/drawing/2014/main" xmlns="" id="{00000000-0008-0000-0600-000044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3" name="Text Box 109">
          <a:extLst>
            <a:ext uri="{FF2B5EF4-FFF2-40B4-BE49-F238E27FC236}">
              <a16:creationId xmlns:a16="http://schemas.microsoft.com/office/drawing/2014/main" xmlns="" id="{00000000-0008-0000-0600-000045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4" name="Text Box 110">
          <a:extLst>
            <a:ext uri="{FF2B5EF4-FFF2-40B4-BE49-F238E27FC236}">
              <a16:creationId xmlns:a16="http://schemas.microsoft.com/office/drawing/2014/main" xmlns="" id="{00000000-0008-0000-0600-000046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5" name="Text Box 111">
          <a:extLst>
            <a:ext uri="{FF2B5EF4-FFF2-40B4-BE49-F238E27FC236}">
              <a16:creationId xmlns:a16="http://schemas.microsoft.com/office/drawing/2014/main" xmlns="" id="{00000000-0008-0000-0600-000047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6" name="Text Box 112">
          <a:extLst>
            <a:ext uri="{FF2B5EF4-FFF2-40B4-BE49-F238E27FC236}">
              <a16:creationId xmlns:a16="http://schemas.microsoft.com/office/drawing/2014/main" xmlns="" id="{00000000-0008-0000-0600-000048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7" name="Text Box 113">
          <a:extLst>
            <a:ext uri="{FF2B5EF4-FFF2-40B4-BE49-F238E27FC236}">
              <a16:creationId xmlns:a16="http://schemas.microsoft.com/office/drawing/2014/main" xmlns="" id="{00000000-0008-0000-0600-000049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8" name="Text Box 114">
          <a:extLst>
            <a:ext uri="{FF2B5EF4-FFF2-40B4-BE49-F238E27FC236}">
              <a16:creationId xmlns:a16="http://schemas.microsoft.com/office/drawing/2014/main" xmlns="" id="{00000000-0008-0000-0600-00004A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099" name="Text Box 115">
          <a:extLst>
            <a:ext uri="{FF2B5EF4-FFF2-40B4-BE49-F238E27FC236}">
              <a16:creationId xmlns:a16="http://schemas.microsoft.com/office/drawing/2014/main" xmlns="" id="{00000000-0008-0000-0600-00004B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0" name="Text Box 116">
          <a:extLst>
            <a:ext uri="{FF2B5EF4-FFF2-40B4-BE49-F238E27FC236}">
              <a16:creationId xmlns:a16="http://schemas.microsoft.com/office/drawing/2014/main" xmlns="" id="{00000000-0008-0000-0600-00004C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1" name="Text Box 117">
          <a:extLst>
            <a:ext uri="{FF2B5EF4-FFF2-40B4-BE49-F238E27FC236}">
              <a16:creationId xmlns:a16="http://schemas.microsoft.com/office/drawing/2014/main" xmlns="" id="{00000000-0008-0000-0600-00004D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2" name="Text Box 123">
          <a:extLst>
            <a:ext uri="{FF2B5EF4-FFF2-40B4-BE49-F238E27FC236}">
              <a16:creationId xmlns:a16="http://schemas.microsoft.com/office/drawing/2014/main" xmlns="" id="{00000000-0008-0000-0600-00004E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3" name="Text Box 124">
          <a:extLst>
            <a:ext uri="{FF2B5EF4-FFF2-40B4-BE49-F238E27FC236}">
              <a16:creationId xmlns:a16="http://schemas.microsoft.com/office/drawing/2014/main" xmlns="" id="{00000000-0008-0000-0600-00004F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4" name="Text Box 125">
          <a:extLst>
            <a:ext uri="{FF2B5EF4-FFF2-40B4-BE49-F238E27FC236}">
              <a16:creationId xmlns:a16="http://schemas.microsoft.com/office/drawing/2014/main" xmlns="" id="{00000000-0008-0000-0600-000050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5" name="Text Box 126">
          <a:extLst>
            <a:ext uri="{FF2B5EF4-FFF2-40B4-BE49-F238E27FC236}">
              <a16:creationId xmlns:a16="http://schemas.microsoft.com/office/drawing/2014/main" xmlns="" id="{00000000-0008-0000-0600-000051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6" name="Text Box 127">
          <a:extLst>
            <a:ext uri="{FF2B5EF4-FFF2-40B4-BE49-F238E27FC236}">
              <a16:creationId xmlns:a16="http://schemas.microsoft.com/office/drawing/2014/main" xmlns="" id="{00000000-0008-0000-0600-000052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7" name="Text Box 128">
          <a:extLst>
            <a:ext uri="{FF2B5EF4-FFF2-40B4-BE49-F238E27FC236}">
              <a16:creationId xmlns:a16="http://schemas.microsoft.com/office/drawing/2014/main" xmlns="" id="{00000000-0008-0000-0600-000053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8" name="Text Box 129">
          <a:extLst>
            <a:ext uri="{FF2B5EF4-FFF2-40B4-BE49-F238E27FC236}">
              <a16:creationId xmlns:a16="http://schemas.microsoft.com/office/drawing/2014/main" xmlns="" id="{00000000-0008-0000-0600-000054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0</xdr:rowOff>
    </xdr:from>
    <xdr:to>
      <xdr:col>1</xdr:col>
      <xdr:colOff>2247900</xdr:colOff>
      <xdr:row>129</xdr:row>
      <xdr:rowOff>0</xdr:rowOff>
    </xdr:to>
    <xdr:sp macro="" textlink="">
      <xdr:nvSpPr>
        <xdr:cNvPr id="1109" name="Text Box 130">
          <a:extLst>
            <a:ext uri="{FF2B5EF4-FFF2-40B4-BE49-F238E27FC236}">
              <a16:creationId xmlns:a16="http://schemas.microsoft.com/office/drawing/2014/main" xmlns="" id="{00000000-0008-0000-0600-000055040000}"/>
            </a:ext>
          </a:extLst>
        </xdr:cNvPr>
        <xdr:cNvSpPr txBox="1">
          <a:spLocks noChangeArrowheads="1"/>
        </xdr:cNvSpPr>
      </xdr:nvSpPr>
      <xdr:spPr bwMode="auto">
        <a:xfrm>
          <a:off x="280987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333375</xdr:rowOff>
    </xdr:from>
    <xdr:to>
      <xdr:col>1</xdr:col>
      <xdr:colOff>2247900</xdr:colOff>
      <xdr:row>129</xdr:row>
      <xdr:rowOff>0</xdr:rowOff>
    </xdr:to>
    <xdr:sp macro="" textlink="">
      <xdr:nvSpPr>
        <xdr:cNvPr id="1110" name="Text Box 119">
          <a:extLst>
            <a:ext uri="{FF2B5EF4-FFF2-40B4-BE49-F238E27FC236}">
              <a16:creationId xmlns:a16="http://schemas.microsoft.com/office/drawing/2014/main" xmlns="" id="{00000000-0008-0000-0600-00005604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127</xdr:row>
      <xdr:rowOff>333375</xdr:rowOff>
    </xdr:from>
    <xdr:to>
      <xdr:col>1</xdr:col>
      <xdr:colOff>2247900</xdr:colOff>
      <xdr:row>129</xdr:row>
      <xdr:rowOff>0</xdr:rowOff>
    </xdr:to>
    <xdr:sp macro="" textlink="">
      <xdr:nvSpPr>
        <xdr:cNvPr id="1111" name="Text Box 120">
          <a:extLst>
            <a:ext uri="{FF2B5EF4-FFF2-40B4-BE49-F238E27FC236}">
              <a16:creationId xmlns:a16="http://schemas.microsoft.com/office/drawing/2014/main" xmlns="" id="{00000000-0008-0000-0600-000057040000}"/>
            </a:ext>
          </a:extLst>
        </xdr:cNvPr>
        <xdr:cNvSpPr txBox="1">
          <a:spLocks noChangeArrowheads="1"/>
        </xdr:cNvSpPr>
      </xdr:nvSpPr>
      <xdr:spPr bwMode="auto">
        <a:xfrm>
          <a:off x="2809875" y="76847700"/>
          <a:ext cx="85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2162175</xdr:colOff>
      <xdr:row>32</xdr:row>
      <xdr:rowOff>0</xdr:rowOff>
    </xdr:from>
    <xdr:to>
      <xdr:col>1</xdr:col>
      <xdr:colOff>2162175</xdr:colOff>
      <xdr:row>32</xdr:row>
      <xdr:rowOff>165287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600-000058040000}"/>
            </a:ext>
          </a:extLst>
        </xdr:cNvPr>
        <xdr:cNvSpPr txBox="1">
          <a:spLocks noChangeArrowheads="1"/>
        </xdr:cNvSpPr>
      </xdr:nvSpPr>
      <xdr:spPr bwMode="auto">
        <a:xfrm>
          <a:off x="2809875" y="13411200"/>
          <a:ext cx="0" cy="16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32</xdr:row>
      <xdr:rowOff>0</xdr:rowOff>
    </xdr:from>
    <xdr:to>
      <xdr:col>1</xdr:col>
      <xdr:colOff>2162175</xdr:colOff>
      <xdr:row>32</xdr:row>
      <xdr:rowOff>165287</xdr:rowOff>
    </xdr:to>
    <xdr:sp macro="" textlink="">
      <xdr:nvSpPr>
        <xdr:cNvPr id="1113" name="Text Box 118">
          <a:extLst>
            <a:ext uri="{FF2B5EF4-FFF2-40B4-BE49-F238E27FC236}">
              <a16:creationId xmlns:a16="http://schemas.microsoft.com/office/drawing/2014/main" xmlns="" id="{00000000-0008-0000-0600-000059040000}"/>
            </a:ext>
          </a:extLst>
        </xdr:cNvPr>
        <xdr:cNvSpPr txBox="1">
          <a:spLocks noChangeArrowheads="1"/>
        </xdr:cNvSpPr>
      </xdr:nvSpPr>
      <xdr:spPr bwMode="auto">
        <a:xfrm>
          <a:off x="2809875" y="13411200"/>
          <a:ext cx="0" cy="16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2162175</xdr:colOff>
      <xdr:row>33</xdr:row>
      <xdr:rowOff>0</xdr:rowOff>
    </xdr:from>
    <xdr:ext cx="76200" cy="171450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600-00005A040000}"/>
            </a:ext>
          </a:extLst>
        </xdr:cNvPr>
        <xdr:cNvSpPr txBox="1">
          <a:spLocks noChangeArrowheads="1"/>
        </xdr:cNvSpPr>
      </xdr:nvSpPr>
      <xdr:spPr bwMode="auto">
        <a:xfrm>
          <a:off x="2809875" y="1405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33</xdr:row>
      <xdr:rowOff>0</xdr:rowOff>
    </xdr:from>
    <xdr:ext cx="76200" cy="171450"/>
    <xdr:sp macro="" textlink="">
      <xdr:nvSpPr>
        <xdr:cNvPr id="1115" name="Text Box 118">
          <a:extLst>
            <a:ext uri="{FF2B5EF4-FFF2-40B4-BE49-F238E27FC236}">
              <a16:creationId xmlns:a16="http://schemas.microsoft.com/office/drawing/2014/main" xmlns="" id="{00000000-0008-0000-0600-00005B040000}"/>
            </a:ext>
          </a:extLst>
        </xdr:cNvPr>
        <xdr:cNvSpPr txBox="1">
          <a:spLocks noChangeArrowheads="1"/>
        </xdr:cNvSpPr>
      </xdr:nvSpPr>
      <xdr:spPr bwMode="auto">
        <a:xfrm>
          <a:off x="2809875" y="1405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2162175</xdr:colOff>
      <xdr:row>32</xdr:row>
      <xdr:rowOff>0</xdr:rowOff>
    </xdr:from>
    <xdr:to>
      <xdr:col>1</xdr:col>
      <xdr:colOff>2162175</xdr:colOff>
      <xdr:row>32</xdr:row>
      <xdr:rowOff>165287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600-00005C040000}"/>
            </a:ext>
          </a:extLst>
        </xdr:cNvPr>
        <xdr:cNvSpPr txBox="1">
          <a:spLocks noChangeArrowheads="1"/>
        </xdr:cNvSpPr>
      </xdr:nvSpPr>
      <xdr:spPr bwMode="auto">
        <a:xfrm>
          <a:off x="2809875" y="13411200"/>
          <a:ext cx="0" cy="16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32</xdr:row>
      <xdr:rowOff>0</xdr:rowOff>
    </xdr:from>
    <xdr:to>
      <xdr:col>1</xdr:col>
      <xdr:colOff>2162175</xdr:colOff>
      <xdr:row>32</xdr:row>
      <xdr:rowOff>165287</xdr:rowOff>
    </xdr:to>
    <xdr:sp macro="" textlink="">
      <xdr:nvSpPr>
        <xdr:cNvPr id="1117" name="Text Box 118">
          <a:extLst>
            <a:ext uri="{FF2B5EF4-FFF2-40B4-BE49-F238E27FC236}">
              <a16:creationId xmlns:a16="http://schemas.microsoft.com/office/drawing/2014/main" xmlns="" id="{00000000-0008-0000-0600-00005D040000}"/>
            </a:ext>
          </a:extLst>
        </xdr:cNvPr>
        <xdr:cNvSpPr txBox="1">
          <a:spLocks noChangeArrowheads="1"/>
        </xdr:cNvSpPr>
      </xdr:nvSpPr>
      <xdr:spPr bwMode="auto">
        <a:xfrm>
          <a:off x="2809875" y="13411200"/>
          <a:ext cx="0" cy="16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2162175</xdr:colOff>
      <xdr:row>33</xdr:row>
      <xdr:rowOff>0</xdr:rowOff>
    </xdr:from>
    <xdr:ext cx="76200" cy="171450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600-00005E040000}"/>
            </a:ext>
          </a:extLst>
        </xdr:cNvPr>
        <xdr:cNvSpPr txBox="1">
          <a:spLocks noChangeArrowheads="1"/>
        </xdr:cNvSpPr>
      </xdr:nvSpPr>
      <xdr:spPr bwMode="auto">
        <a:xfrm>
          <a:off x="2809875" y="1405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2162175</xdr:colOff>
      <xdr:row>33</xdr:row>
      <xdr:rowOff>0</xdr:rowOff>
    </xdr:from>
    <xdr:ext cx="76200" cy="171450"/>
    <xdr:sp macro="" textlink="">
      <xdr:nvSpPr>
        <xdr:cNvPr id="1119" name="Text Box 118">
          <a:extLst>
            <a:ext uri="{FF2B5EF4-FFF2-40B4-BE49-F238E27FC236}">
              <a16:creationId xmlns:a16="http://schemas.microsoft.com/office/drawing/2014/main" xmlns="" id="{00000000-0008-0000-0600-00005F040000}"/>
            </a:ext>
          </a:extLst>
        </xdr:cNvPr>
        <xdr:cNvSpPr txBox="1">
          <a:spLocks noChangeArrowheads="1"/>
        </xdr:cNvSpPr>
      </xdr:nvSpPr>
      <xdr:spPr bwMode="auto">
        <a:xfrm>
          <a:off x="2809875" y="1405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2162175</xdr:colOff>
      <xdr:row>41</xdr:row>
      <xdr:rowOff>0</xdr:rowOff>
    </xdr:from>
    <xdr:to>
      <xdr:col>8</xdr:col>
      <xdr:colOff>2162175</xdr:colOff>
      <xdr:row>41</xdr:row>
      <xdr:rowOff>161925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600-000060040000}"/>
            </a:ext>
          </a:extLst>
        </xdr:cNvPr>
        <xdr:cNvSpPr txBox="1">
          <a:spLocks noChangeArrowheads="1"/>
        </xdr:cNvSpPr>
      </xdr:nvSpPr>
      <xdr:spPr bwMode="auto">
        <a:xfrm>
          <a:off x="8715375" y="19754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xmlns="" id="{00000000-0008-0000-0600-000061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xmlns="" id="{00000000-0008-0000-0600-000062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3" name="Text Box 5">
          <a:extLst>
            <a:ext uri="{FF2B5EF4-FFF2-40B4-BE49-F238E27FC236}">
              <a16:creationId xmlns:a16="http://schemas.microsoft.com/office/drawing/2014/main" xmlns="" id="{00000000-0008-0000-0600-000063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4" name="Text Box 6">
          <a:extLst>
            <a:ext uri="{FF2B5EF4-FFF2-40B4-BE49-F238E27FC236}">
              <a16:creationId xmlns:a16="http://schemas.microsoft.com/office/drawing/2014/main" xmlns="" id="{00000000-0008-0000-0600-000064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5" name="Text Box 7">
          <a:extLst>
            <a:ext uri="{FF2B5EF4-FFF2-40B4-BE49-F238E27FC236}">
              <a16:creationId xmlns:a16="http://schemas.microsoft.com/office/drawing/2014/main" xmlns="" id="{00000000-0008-0000-0600-000065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xmlns="" id="{00000000-0008-0000-0600-000066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xmlns="" id="{00000000-0008-0000-0600-000067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8" name="Text Box 10">
          <a:extLst>
            <a:ext uri="{FF2B5EF4-FFF2-40B4-BE49-F238E27FC236}">
              <a16:creationId xmlns:a16="http://schemas.microsoft.com/office/drawing/2014/main" xmlns="" id="{00000000-0008-0000-0600-000068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29" name="Text Box 11">
          <a:extLst>
            <a:ext uri="{FF2B5EF4-FFF2-40B4-BE49-F238E27FC236}">
              <a16:creationId xmlns:a16="http://schemas.microsoft.com/office/drawing/2014/main" xmlns="" id="{00000000-0008-0000-0600-000069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0" name="Text Box 12">
          <a:extLst>
            <a:ext uri="{FF2B5EF4-FFF2-40B4-BE49-F238E27FC236}">
              <a16:creationId xmlns:a16="http://schemas.microsoft.com/office/drawing/2014/main" xmlns="" id="{00000000-0008-0000-0600-00006A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1" name="Text Box 13">
          <a:extLst>
            <a:ext uri="{FF2B5EF4-FFF2-40B4-BE49-F238E27FC236}">
              <a16:creationId xmlns:a16="http://schemas.microsoft.com/office/drawing/2014/main" xmlns="" id="{00000000-0008-0000-0600-00006B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2" name="Text Box 14">
          <a:extLst>
            <a:ext uri="{FF2B5EF4-FFF2-40B4-BE49-F238E27FC236}">
              <a16:creationId xmlns:a16="http://schemas.microsoft.com/office/drawing/2014/main" xmlns="" id="{00000000-0008-0000-0600-00006C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xmlns="" id="{00000000-0008-0000-0600-00006D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xmlns="" id="{00000000-0008-0000-0600-00006E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5" name="Text Box 17">
          <a:extLst>
            <a:ext uri="{FF2B5EF4-FFF2-40B4-BE49-F238E27FC236}">
              <a16:creationId xmlns:a16="http://schemas.microsoft.com/office/drawing/2014/main" xmlns="" id="{00000000-0008-0000-0600-00006F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6" name="Text Box 18">
          <a:extLst>
            <a:ext uri="{FF2B5EF4-FFF2-40B4-BE49-F238E27FC236}">
              <a16:creationId xmlns:a16="http://schemas.microsoft.com/office/drawing/2014/main" xmlns="" id="{00000000-0008-0000-0600-000070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7" name="Text Box 19">
          <a:extLst>
            <a:ext uri="{FF2B5EF4-FFF2-40B4-BE49-F238E27FC236}">
              <a16:creationId xmlns:a16="http://schemas.microsoft.com/office/drawing/2014/main" xmlns="" id="{00000000-0008-0000-0600-000071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8" name="Text Box 20">
          <a:extLst>
            <a:ext uri="{FF2B5EF4-FFF2-40B4-BE49-F238E27FC236}">
              <a16:creationId xmlns:a16="http://schemas.microsoft.com/office/drawing/2014/main" xmlns="" id="{00000000-0008-0000-0600-000072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39" name="Text Box 21">
          <a:extLst>
            <a:ext uri="{FF2B5EF4-FFF2-40B4-BE49-F238E27FC236}">
              <a16:creationId xmlns:a16="http://schemas.microsoft.com/office/drawing/2014/main" xmlns="" id="{00000000-0008-0000-0600-000073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40" name="Text Box 22">
          <a:extLst>
            <a:ext uri="{FF2B5EF4-FFF2-40B4-BE49-F238E27FC236}">
              <a16:creationId xmlns:a16="http://schemas.microsoft.com/office/drawing/2014/main" xmlns="" id="{00000000-0008-0000-0600-000074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41" name="Text Box 23">
          <a:extLst>
            <a:ext uri="{FF2B5EF4-FFF2-40B4-BE49-F238E27FC236}">
              <a16:creationId xmlns:a16="http://schemas.microsoft.com/office/drawing/2014/main" xmlns="" id="{00000000-0008-0000-0600-000075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42" name="Text Box 24">
          <a:extLst>
            <a:ext uri="{FF2B5EF4-FFF2-40B4-BE49-F238E27FC236}">
              <a16:creationId xmlns:a16="http://schemas.microsoft.com/office/drawing/2014/main" xmlns="" id="{00000000-0008-0000-0600-000076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43" name="Text Box 25">
          <a:extLst>
            <a:ext uri="{FF2B5EF4-FFF2-40B4-BE49-F238E27FC236}">
              <a16:creationId xmlns:a16="http://schemas.microsoft.com/office/drawing/2014/main" xmlns="" id="{00000000-0008-0000-0600-000077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44" name="Text Box 26">
          <a:extLst>
            <a:ext uri="{FF2B5EF4-FFF2-40B4-BE49-F238E27FC236}">
              <a16:creationId xmlns:a16="http://schemas.microsoft.com/office/drawing/2014/main" xmlns="" id="{00000000-0008-0000-0600-000078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45" name="Text Box 27">
          <a:extLst>
            <a:ext uri="{FF2B5EF4-FFF2-40B4-BE49-F238E27FC236}">
              <a16:creationId xmlns:a16="http://schemas.microsoft.com/office/drawing/2014/main" xmlns="" id="{00000000-0008-0000-0600-000079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46" name="Text Box 28">
          <a:extLst>
            <a:ext uri="{FF2B5EF4-FFF2-40B4-BE49-F238E27FC236}">
              <a16:creationId xmlns:a16="http://schemas.microsoft.com/office/drawing/2014/main" xmlns="" id="{00000000-0008-0000-0600-00007A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47" name="Text Box 29">
          <a:extLst>
            <a:ext uri="{FF2B5EF4-FFF2-40B4-BE49-F238E27FC236}">
              <a16:creationId xmlns:a16="http://schemas.microsoft.com/office/drawing/2014/main" xmlns="" id="{00000000-0008-0000-0600-00007B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48" name="Text Box 30">
          <a:extLst>
            <a:ext uri="{FF2B5EF4-FFF2-40B4-BE49-F238E27FC236}">
              <a16:creationId xmlns:a16="http://schemas.microsoft.com/office/drawing/2014/main" xmlns="" id="{00000000-0008-0000-0600-00007C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49" name="Text Box 31">
          <a:extLst>
            <a:ext uri="{FF2B5EF4-FFF2-40B4-BE49-F238E27FC236}">
              <a16:creationId xmlns:a16="http://schemas.microsoft.com/office/drawing/2014/main" xmlns="" id="{00000000-0008-0000-0600-00007D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0" name="Text Box 32">
          <a:extLst>
            <a:ext uri="{FF2B5EF4-FFF2-40B4-BE49-F238E27FC236}">
              <a16:creationId xmlns:a16="http://schemas.microsoft.com/office/drawing/2014/main" xmlns="" id="{00000000-0008-0000-0600-00007E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1" name="Text Box 33">
          <a:extLst>
            <a:ext uri="{FF2B5EF4-FFF2-40B4-BE49-F238E27FC236}">
              <a16:creationId xmlns:a16="http://schemas.microsoft.com/office/drawing/2014/main" xmlns="" id="{00000000-0008-0000-0600-00007F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2" name="Text Box 34">
          <a:extLst>
            <a:ext uri="{FF2B5EF4-FFF2-40B4-BE49-F238E27FC236}">
              <a16:creationId xmlns:a16="http://schemas.microsoft.com/office/drawing/2014/main" xmlns="" id="{00000000-0008-0000-0600-000080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3" name="Text Box 35">
          <a:extLst>
            <a:ext uri="{FF2B5EF4-FFF2-40B4-BE49-F238E27FC236}">
              <a16:creationId xmlns:a16="http://schemas.microsoft.com/office/drawing/2014/main" xmlns="" id="{00000000-0008-0000-0600-000081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4" name="Text Box 36">
          <a:extLst>
            <a:ext uri="{FF2B5EF4-FFF2-40B4-BE49-F238E27FC236}">
              <a16:creationId xmlns:a16="http://schemas.microsoft.com/office/drawing/2014/main" xmlns="" id="{00000000-0008-0000-0600-000082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5" name="Text Box 37">
          <a:extLst>
            <a:ext uri="{FF2B5EF4-FFF2-40B4-BE49-F238E27FC236}">
              <a16:creationId xmlns:a16="http://schemas.microsoft.com/office/drawing/2014/main" xmlns="" id="{00000000-0008-0000-0600-000083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6" name="Text Box 38">
          <a:extLst>
            <a:ext uri="{FF2B5EF4-FFF2-40B4-BE49-F238E27FC236}">
              <a16:creationId xmlns:a16="http://schemas.microsoft.com/office/drawing/2014/main" xmlns="" id="{00000000-0008-0000-0600-000084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xmlns="" id="{00000000-0008-0000-0600-000085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8" name="Text Box 40">
          <a:extLst>
            <a:ext uri="{FF2B5EF4-FFF2-40B4-BE49-F238E27FC236}">
              <a16:creationId xmlns:a16="http://schemas.microsoft.com/office/drawing/2014/main" xmlns="" id="{00000000-0008-0000-0600-000086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59" name="Text Box 41">
          <a:extLst>
            <a:ext uri="{FF2B5EF4-FFF2-40B4-BE49-F238E27FC236}">
              <a16:creationId xmlns:a16="http://schemas.microsoft.com/office/drawing/2014/main" xmlns="" id="{00000000-0008-0000-0600-000087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0" name="Text Box 42">
          <a:extLst>
            <a:ext uri="{FF2B5EF4-FFF2-40B4-BE49-F238E27FC236}">
              <a16:creationId xmlns:a16="http://schemas.microsoft.com/office/drawing/2014/main" xmlns="" id="{00000000-0008-0000-0600-000088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1" name="Text Box 43">
          <a:extLst>
            <a:ext uri="{FF2B5EF4-FFF2-40B4-BE49-F238E27FC236}">
              <a16:creationId xmlns:a16="http://schemas.microsoft.com/office/drawing/2014/main" xmlns="" id="{00000000-0008-0000-0600-000089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2" name="Text Box 44">
          <a:extLst>
            <a:ext uri="{FF2B5EF4-FFF2-40B4-BE49-F238E27FC236}">
              <a16:creationId xmlns:a16="http://schemas.microsoft.com/office/drawing/2014/main" xmlns="" id="{00000000-0008-0000-0600-00008A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3" name="Text Box 45">
          <a:extLst>
            <a:ext uri="{FF2B5EF4-FFF2-40B4-BE49-F238E27FC236}">
              <a16:creationId xmlns:a16="http://schemas.microsoft.com/office/drawing/2014/main" xmlns="" id="{00000000-0008-0000-0600-00008B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4" name="Text Box 46">
          <a:extLst>
            <a:ext uri="{FF2B5EF4-FFF2-40B4-BE49-F238E27FC236}">
              <a16:creationId xmlns:a16="http://schemas.microsoft.com/office/drawing/2014/main" xmlns="" id="{00000000-0008-0000-0600-00008C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5" name="Text Box 47">
          <a:extLst>
            <a:ext uri="{FF2B5EF4-FFF2-40B4-BE49-F238E27FC236}">
              <a16:creationId xmlns:a16="http://schemas.microsoft.com/office/drawing/2014/main" xmlns="" id="{00000000-0008-0000-0600-00008D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166" name="Text Box 48">
          <a:extLst>
            <a:ext uri="{FF2B5EF4-FFF2-40B4-BE49-F238E27FC236}">
              <a16:creationId xmlns:a16="http://schemas.microsoft.com/office/drawing/2014/main" xmlns="" id="{00000000-0008-0000-0600-00008E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7" name="Text Box 49">
          <a:extLst>
            <a:ext uri="{FF2B5EF4-FFF2-40B4-BE49-F238E27FC236}">
              <a16:creationId xmlns:a16="http://schemas.microsoft.com/office/drawing/2014/main" xmlns="" id="{00000000-0008-0000-0600-00008F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8" name="Text Box 50">
          <a:extLst>
            <a:ext uri="{FF2B5EF4-FFF2-40B4-BE49-F238E27FC236}">
              <a16:creationId xmlns:a16="http://schemas.microsoft.com/office/drawing/2014/main" xmlns="" id="{00000000-0008-0000-0600-000090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69" name="Text Box 51">
          <a:extLst>
            <a:ext uri="{FF2B5EF4-FFF2-40B4-BE49-F238E27FC236}">
              <a16:creationId xmlns:a16="http://schemas.microsoft.com/office/drawing/2014/main" xmlns="" id="{00000000-0008-0000-0600-000091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0" name="Text Box 52">
          <a:extLst>
            <a:ext uri="{FF2B5EF4-FFF2-40B4-BE49-F238E27FC236}">
              <a16:creationId xmlns:a16="http://schemas.microsoft.com/office/drawing/2014/main" xmlns="" id="{00000000-0008-0000-0600-000092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1" name="Text Box 53">
          <a:extLst>
            <a:ext uri="{FF2B5EF4-FFF2-40B4-BE49-F238E27FC236}">
              <a16:creationId xmlns:a16="http://schemas.microsoft.com/office/drawing/2014/main" xmlns="" id="{00000000-0008-0000-0600-000093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2" name="Text Box 54">
          <a:extLst>
            <a:ext uri="{FF2B5EF4-FFF2-40B4-BE49-F238E27FC236}">
              <a16:creationId xmlns:a16="http://schemas.microsoft.com/office/drawing/2014/main" xmlns="" id="{00000000-0008-0000-0600-000094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3" name="Text Box 55">
          <a:extLst>
            <a:ext uri="{FF2B5EF4-FFF2-40B4-BE49-F238E27FC236}">
              <a16:creationId xmlns:a16="http://schemas.microsoft.com/office/drawing/2014/main" xmlns="" id="{00000000-0008-0000-0600-000095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4" name="Text Box 56">
          <a:extLst>
            <a:ext uri="{FF2B5EF4-FFF2-40B4-BE49-F238E27FC236}">
              <a16:creationId xmlns:a16="http://schemas.microsoft.com/office/drawing/2014/main" xmlns="" id="{00000000-0008-0000-0600-000096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5" name="Text Box 57">
          <a:extLst>
            <a:ext uri="{FF2B5EF4-FFF2-40B4-BE49-F238E27FC236}">
              <a16:creationId xmlns:a16="http://schemas.microsoft.com/office/drawing/2014/main" xmlns="" id="{00000000-0008-0000-0600-000097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6" name="Text Box 58">
          <a:extLst>
            <a:ext uri="{FF2B5EF4-FFF2-40B4-BE49-F238E27FC236}">
              <a16:creationId xmlns:a16="http://schemas.microsoft.com/office/drawing/2014/main" xmlns="" id="{00000000-0008-0000-0600-000098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7" name="Text Box 59">
          <a:extLst>
            <a:ext uri="{FF2B5EF4-FFF2-40B4-BE49-F238E27FC236}">
              <a16:creationId xmlns:a16="http://schemas.microsoft.com/office/drawing/2014/main" xmlns="" id="{00000000-0008-0000-0600-000099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8" name="Text Box 60">
          <a:extLst>
            <a:ext uri="{FF2B5EF4-FFF2-40B4-BE49-F238E27FC236}">
              <a16:creationId xmlns:a16="http://schemas.microsoft.com/office/drawing/2014/main" xmlns="" id="{00000000-0008-0000-0600-00009A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79" name="Text Box 61">
          <a:extLst>
            <a:ext uri="{FF2B5EF4-FFF2-40B4-BE49-F238E27FC236}">
              <a16:creationId xmlns:a16="http://schemas.microsoft.com/office/drawing/2014/main" xmlns="" id="{00000000-0008-0000-0600-00009B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0" name="Text Box 62">
          <a:extLst>
            <a:ext uri="{FF2B5EF4-FFF2-40B4-BE49-F238E27FC236}">
              <a16:creationId xmlns:a16="http://schemas.microsoft.com/office/drawing/2014/main" xmlns="" id="{00000000-0008-0000-0600-00009C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1" name="Text Box 63">
          <a:extLst>
            <a:ext uri="{FF2B5EF4-FFF2-40B4-BE49-F238E27FC236}">
              <a16:creationId xmlns:a16="http://schemas.microsoft.com/office/drawing/2014/main" xmlns="" id="{00000000-0008-0000-0600-00009D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2" name="Text Box 64">
          <a:extLst>
            <a:ext uri="{FF2B5EF4-FFF2-40B4-BE49-F238E27FC236}">
              <a16:creationId xmlns:a16="http://schemas.microsoft.com/office/drawing/2014/main" xmlns="" id="{00000000-0008-0000-0600-00009E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3" name="Text Box 65">
          <a:extLst>
            <a:ext uri="{FF2B5EF4-FFF2-40B4-BE49-F238E27FC236}">
              <a16:creationId xmlns:a16="http://schemas.microsoft.com/office/drawing/2014/main" xmlns="" id="{00000000-0008-0000-0600-00009F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4" name="Text Box 66">
          <a:extLst>
            <a:ext uri="{FF2B5EF4-FFF2-40B4-BE49-F238E27FC236}">
              <a16:creationId xmlns:a16="http://schemas.microsoft.com/office/drawing/2014/main" xmlns="" id="{00000000-0008-0000-0600-0000A0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5" name="Text Box 67">
          <a:extLst>
            <a:ext uri="{FF2B5EF4-FFF2-40B4-BE49-F238E27FC236}">
              <a16:creationId xmlns:a16="http://schemas.microsoft.com/office/drawing/2014/main" xmlns="" id="{00000000-0008-0000-0600-0000A1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6" name="Text Box 68">
          <a:extLst>
            <a:ext uri="{FF2B5EF4-FFF2-40B4-BE49-F238E27FC236}">
              <a16:creationId xmlns:a16="http://schemas.microsoft.com/office/drawing/2014/main" xmlns="" id="{00000000-0008-0000-0600-0000A2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7" name="Text Box 69">
          <a:extLst>
            <a:ext uri="{FF2B5EF4-FFF2-40B4-BE49-F238E27FC236}">
              <a16:creationId xmlns:a16="http://schemas.microsoft.com/office/drawing/2014/main" xmlns="" id="{00000000-0008-0000-0600-0000A3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8" name="Text Box 70">
          <a:extLst>
            <a:ext uri="{FF2B5EF4-FFF2-40B4-BE49-F238E27FC236}">
              <a16:creationId xmlns:a16="http://schemas.microsoft.com/office/drawing/2014/main" xmlns="" id="{00000000-0008-0000-0600-0000A4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89" name="Text Box 71">
          <a:extLst>
            <a:ext uri="{FF2B5EF4-FFF2-40B4-BE49-F238E27FC236}">
              <a16:creationId xmlns:a16="http://schemas.microsoft.com/office/drawing/2014/main" xmlns="" id="{00000000-0008-0000-0600-0000A5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0" name="Text Box 72">
          <a:extLst>
            <a:ext uri="{FF2B5EF4-FFF2-40B4-BE49-F238E27FC236}">
              <a16:creationId xmlns:a16="http://schemas.microsoft.com/office/drawing/2014/main" xmlns="" id="{00000000-0008-0000-0600-0000A6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1" name="Text Box 73">
          <a:extLst>
            <a:ext uri="{FF2B5EF4-FFF2-40B4-BE49-F238E27FC236}">
              <a16:creationId xmlns:a16="http://schemas.microsoft.com/office/drawing/2014/main" xmlns="" id="{00000000-0008-0000-0600-0000A7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2" name="Text Box 74">
          <a:extLst>
            <a:ext uri="{FF2B5EF4-FFF2-40B4-BE49-F238E27FC236}">
              <a16:creationId xmlns:a16="http://schemas.microsoft.com/office/drawing/2014/main" xmlns="" id="{00000000-0008-0000-0600-0000A8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3" name="Text Box 75">
          <a:extLst>
            <a:ext uri="{FF2B5EF4-FFF2-40B4-BE49-F238E27FC236}">
              <a16:creationId xmlns:a16="http://schemas.microsoft.com/office/drawing/2014/main" xmlns="" id="{00000000-0008-0000-0600-0000A9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4" name="Text Box 76">
          <a:extLst>
            <a:ext uri="{FF2B5EF4-FFF2-40B4-BE49-F238E27FC236}">
              <a16:creationId xmlns:a16="http://schemas.microsoft.com/office/drawing/2014/main" xmlns="" id="{00000000-0008-0000-0600-0000AA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5" name="Text Box 77">
          <a:extLst>
            <a:ext uri="{FF2B5EF4-FFF2-40B4-BE49-F238E27FC236}">
              <a16:creationId xmlns:a16="http://schemas.microsoft.com/office/drawing/2014/main" xmlns="" id="{00000000-0008-0000-0600-0000AB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6" name="Text Box 78">
          <a:extLst>
            <a:ext uri="{FF2B5EF4-FFF2-40B4-BE49-F238E27FC236}">
              <a16:creationId xmlns:a16="http://schemas.microsoft.com/office/drawing/2014/main" xmlns="" id="{00000000-0008-0000-0600-0000AC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7" name="Text Box 79">
          <a:extLst>
            <a:ext uri="{FF2B5EF4-FFF2-40B4-BE49-F238E27FC236}">
              <a16:creationId xmlns:a16="http://schemas.microsoft.com/office/drawing/2014/main" xmlns="" id="{00000000-0008-0000-0600-0000AD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8" name="Text Box 80">
          <a:extLst>
            <a:ext uri="{FF2B5EF4-FFF2-40B4-BE49-F238E27FC236}">
              <a16:creationId xmlns:a16="http://schemas.microsoft.com/office/drawing/2014/main" xmlns="" id="{00000000-0008-0000-0600-0000AE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199" name="Text Box 81">
          <a:extLst>
            <a:ext uri="{FF2B5EF4-FFF2-40B4-BE49-F238E27FC236}">
              <a16:creationId xmlns:a16="http://schemas.microsoft.com/office/drawing/2014/main" xmlns="" id="{00000000-0008-0000-0600-0000AF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0" name="Text Box 82">
          <a:extLst>
            <a:ext uri="{FF2B5EF4-FFF2-40B4-BE49-F238E27FC236}">
              <a16:creationId xmlns:a16="http://schemas.microsoft.com/office/drawing/2014/main" xmlns="" id="{00000000-0008-0000-0600-0000B0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1" name="Text Box 83">
          <a:extLst>
            <a:ext uri="{FF2B5EF4-FFF2-40B4-BE49-F238E27FC236}">
              <a16:creationId xmlns:a16="http://schemas.microsoft.com/office/drawing/2014/main" xmlns="" id="{00000000-0008-0000-0600-0000B1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2" name="Text Box 84">
          <a:extLst>
            <a:ext uri="{FF2B5EF4-FFF2-40B4-BE49-F238E27FC236}">
              <a16:creationId xmlns:a16="http://schemas.microsoft.com/office/drawing/2014/main" xmlns="" id="{00000000-0008-0000-0600-0000B2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3" name="Text Box 85">
          <a:extLst>
            <a:ext uri="{FF2B5EF4-FFF2-40B4-BE49-F238E27FC236}">
              <a16:creationId xmlns:a16="http://schemas.microsoft.com/office/drawing/2014/main" xmlns="" id="{00000000-0008-0000-0600-0000B3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4" name="Text Box 86">
          <a:extLst>
            <a:ext uri="{FF2B5EF4-FFF2-40B4-BE49-F238E27FC236}">
              <a16:creationId xmlns:a16="http://schemas.microsoft.com/office/drawing/2014/main" xmlns="" id="{00000000-0008-0000-0600-0000B4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5" name="Text Box 87">
          <a:extLst>
            <a:ext uri="{FF2B5EF4-FFF2-40B4-BE49-F238E27FC236}">
              <a16:creationId xmlns:a16="http://schemas.microsoft.com/office/drawing/2014/main" xmlns="" id="{00000000-0008-0000-0600-0000B5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6" name="Text Box 88">
          <a:extLst>
            <a:ext uri="{FF2B5EF4-FFF2-40B4-BE49-F238E27FC236}">
              <a16:creationId xmlns:a16="http://schemas.microsoft.com/office/drawing/2014/main" xmlns="" id="{00000000-0008-0000-0600-0000B6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7" name="Text Box 89">
          <a:extLst>
            <a:ext uri="{FF2B5EF4-FFF2-40B4-BE49-F238E27FC236}">
              <a16:creationId xmlns:a16="http://schemas.microsoft.com/office/drawing/2014/main" xmlns="" id="{00000000-0008-0000-0600-0000B7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8" name="Text Box 90">
          <a:extLst>
            <a:ext uri="{FF2B5EF4-FFF2-40B4-BE49-F238E27FC236}">
              <a16:creationId xmlns:a16="http://schemas.microsoft.com/office/drawing/2014/main" xmlns="" id="{00000000-0008-0000-0600-0000B8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09" name="Text Box 91">
          <a:extLst>
            <a:ext uri="{FF2B5EF4-FFF2-40B4-BE49-F238E27FC236}">
              <a16:creationId xmlns:a16="http://schemas.microsoft.com/office/drawing/2014/main" xmlns="" id="{00000000-0008-0000-0600-0000B9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10" name="Text Box 92">
          <a:extLst>
            <a:ext uri="{FF2B5EF4-FFF2-40B4-BE49-F238E27FC236}">
              <a16:creationId xmlns:a16="http://schemas.microsoft.com/office/drawing/2014/main" xmlns="" id="{00000000-0008-0000-0600-0000BA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211" name="Text Box 93">
          <a:extLst>
            <a:ext uri="{FF2B5EF4-FFF2-40B4-BE49-F238E27FC236}">
              <a16:creationId xmlns:a16="http://schemas.microsoft.com/office/drawing/2014/main" xmlns="" id="{00000000-0008-0000-0600-0000BB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212" name="Text Box 94">
          <a:extLst>
            <a:ext uri="{FF2B5EF4-FFF2-40B4-BE49-F238E27FC236}">
              <a16:creationId xmlns:a16="http://schemas.microsoft.com/office/drawing/2014/main" xmlns="" id="{00000000-0008-0000-0600-0000BC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13" name="Text Box 95">
          <a:extLst>
            <a:ext uri="{FF2B5EF4-FFF2-40B4-BE49-F238E27FC236}">
              <a16:creationId xmlns:a16="http://schemas.microsoft.com/office/drawing/2014/main" xmlns="" id="{00000000-0008-0000-0600-0000BD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14" name="Text Box 96">
          <a:extLst>
            <a:ext uri="{FF2B5EF4-FFF2-40B4-BE49-F238E27FC236}">
              <a16:creationId xmlns:a16="http://schemas.microsoft.com/office/drawing/2014/main" xmlns="" id="{00000000-0008-0000-0600-0000BE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15" name="Text Box 97">
          <a:extLst>
            <a:ext uri="{FF2B5EF4-FFF2-40B4-BE49-F238E27FC236}">
              <a16:creationId xmlns:a16="http://schemas.microsoft.com/office/drawing/2014/main" xmlns="" id="{00000000-0008-0000-0600-0000BF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16" name="Text Box 98">
          <a:extLst>
            <a:ext uri="{FF2B5EF4-FFF2-40B4-BE49-F238E27FC236}">
              <a16:creationId xmlns:a16="http://schemas.microsoft.com/office/drawing/2014/main" xmlns="" id="{00000000-0008-0000-0600-0000C0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17" name="Text Box 99">
          <a:extLst>
            <a:ext uri="{FF2B5EF4-FFF2-40B4-BE49-F238E27FC236}">
              <a16:creationId xmlns:a16="http://schemas.microsoft.com/office/drawing/2014/main" xmlns="" id="{00000000-0008-0000-0600-0000C1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18" name="Text Box 100">
          <a:extLst>
            <a:ext uri="{FF2B5EF4-FFF2-40B4-BE49-F238E27FC236}">
              <a16:creationId xmlns:a16="http://schemas.microsoft.com/office/drawing/2014/main" xmlns="" id="{00000000-0008-0000-0600-0000C2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19" name="Text Box 101">
          <a:extLst>
            <a:ext uri="{FF2B5EF4-FFF2-40B4-BE49-F238E27FC236}">
              <a16:creationId xmlns:a16="http://schemas.microsoft.com/office/drawing/2014/main" xmlns="" id="{00000000-0008-0000-0600-0000C3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0" name="Text Box 102">
          <a:extLst>
            <a:ext uri="{FF2B5EF4-FFF2-40B4-BE49-F238E27FC236}">
              <a16:creationId xmlns:a16="http://schemas.microsoft.com/office/drawing/2014/main" xmlns="" id="{00000000-0008-0000-0600-0000C4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1" name="Text Box 103">
          <a:extLst>
            <a:ext uri="{FF2B5EF4-FFF2-40B4-BE49-F238E27FC236}">
              <a16:creationId xmlns:a16="http://schemas.microsoft.com/office/drawing/2014/main" xmlns="" id="{00000000-0008-0000-0600-0000C5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2" name="Text Box 104">
          <a:extLst>
            <a:ext uri="{FF2B5EF4-FFF2-40B4-BE49-F238E27FC236}">
              <a16:creationId xmlns:a16="http://schemas.microsoft.com/office/drawing/2014/main" xmlns="" id="{00000000-0008-0000-0600-0000C6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3" name="Text Box 105">
          <a:extLst>
            <a:ext uri="{FF2B5EF4-FFF2-40B4-BE49-F238E27FC236}">
              <a16:creationId xmlns:a16="http://schemas.microsoft.com/office/drawing/2014/main" xmlns="" id="{00000000-0008-0000-0600-0000C7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4" name="Text Box 106">
          <a:extLst>
            <a:ext uri="{FF2B5EF4-FFF2-40B4-BE49-F238E27FC236}">
              <a16:creationId xmlns:a16="http://schemas.microsoft.com/office/drawing/2014/main" xmlns="" id="{00000000-0008-0000-0600-0000C8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5" name="Text Box 107">
          <a:extLst>
            <a:ext uri="{FF2B5EF4-FFF2-40B4-BE49-F238E27FC236}">
              <a16:creationId xmlns:a16="http://schemas.microsoft.com/office/drawing/2014/main" xmlns="" id="{00000000-0008-0000-0600-0000C9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6" name="Text Box 108">
          <a:extLst>
            <a:ext uri="{FF2B5EF4-FFF2-40B4-BE49-F238E27FC236}">
              <a16:creationId xmlns:a16="http://schemas.microsoft.com/office/drawing/2014/main" xmlns="" id="{00000000-0008-0000-0600-0000CA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7" name="Text Box 109">
          <a:extLst>
            <a:ext uri="{FF2B5EF4-FFF2-40B4-BE49-F238E27FC236}">
              <a16:creationId xmlns:a16="http://schemas.microsoft.com/office/drawing/2014/main" xmlns="" id="{00000000-0008-0000-0600-0000CB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8" name="Text Box 110">
          <a:extLst>
            <a:ext uri="{FF2B5EF4-FFF2-40B4-BE49-F238E27FC236}">
              <a16:creationId xmlns:a16="http://schemas.microsoft.com/office/drawing/2014/main" xmlns="" id="{00000000-0008-0000-0600-0000CC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29" name="Text Box 111">
          <a:extLst>
            <a:ext uri="{FF2B5EF4-FFF2-40B4-BE49-F238E27FC236}">
              <a16:creationId xmlns:a16="http://schemas.microsoft.com/office/drawing/2014/main" xmlns="" id="{00000000-0008-0000-0600-0000CD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30" name="Text Box 112">
          <a:extLst>
            <a:ext uri="{FF2B5EF4-FFF2-40B4-BE49-F238E27FC236}">
              <a16:creationId xmlns:a16="http://schemas.microsoft.com/office/drawing/2014/main" xmlns="" id="{00000000-0008-0000-0600-0000CE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31" name="Text Box 113">
          <a:extLst>
            <a:ext uri="{FF2B5EF4-FFF2-40B4-BE49-F238E27FC236}">
              <a16:creationId xmlns:a16="http://schemas.microsoft.com/office/drawing/2014/main" xmlns="" id="{00000000-0008-0000-0600-0000CF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32" name="Text Box 114">
          <a:extLst>
            <a:ext uri="{FF2B5EF4-FFF2-40B4-BE49-F238E27FC236}">
              <a16:creationId xmlns:a16="http://schemas.microsoft.com/office/drawing/2014/main" xmlns="" id="{00000000-0008-0000-0600-0000D0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33" name="Text Box 115">
          <a:extLst>
            <a:ext uri="{FF2B5EF4-FFF2-40B4-BE49-F238E27FC236}">
              <a16:creationId xmlns:a16="http://schemas.microsoft.com/office/drawing/2014/main" xmlns="" id="{00000000-0008-0000-0600-0000D1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34" name="Text Box 116">
          <a:extLst>
            <a:ext uri="{FF2B5EF4-FFF2-40B4-BE49-F238E27FC236}">
              <a16:creationId xmlns:a16="http://schemas.microsoft.com/office/drawing/2014/main" xmlns="" id="{00000000-0008-0000-0600-0000D2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35" name="Text Box 117">
          <a:extLst>
            <a:ext uri="{FF2B5EF4-FFF2-40B4-BE49-F238E27FC236}">
              <a16:creationId xmlns:a16="http://schemas.microsoft.com/office/drawing/2014/main" xmlns="" id="{00000000-0008-0000-0600-0000D3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41</xdr:row>
      <xdr:rowOff>0</xdr:rowOff>
    </xdr:from>
    <xdr:to>
      <xdr:col>8</xdr:col>
      <xdr:colOff>2162175</xdr:colOff>
      <xdr:row>41</xdr:row>
      <xdr:rowOff>161925</xdr:rowOff>
    </xdr:to>
    <xdr:sp macro="" textlink="">
      <xdr:nvSpPr>
        <xdr:cNvPr id="1236" name="Text Box 118">
          <a:extLst>
            <a:ext uri="{FF2B5EF4-FFF2-40B4-BE49-F238E27FC236}">
              <a16:creationId xmlns:a16="http://schemas.microsoft.com/office/drawing/2014/main" xmlns="" id="{00000000-0008-0000-0600-0000D4040000}"/>
            </a:ext>
          </a:extLst>
        </xdr:cNvPr>
        <xdr:cNvSpPr txBox="1">
          <a:spLocks noChangeArrowheads="1"/>
        </xdr:cNvSpPr>
      </xdr:nvSpPr>
      <xdr:spPr bwMode="auto">
        <a:xfrm>
          <a:off x="8715375" y="19754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81</xdr:row>
      <xdr:rowOff>0</xdr:rowOff>
    </xdr:from>
    <xdr:to>
      <xdr:col>8</xdr:col>
      <xdr:colOff>2162175</xdr:colOff>
      <xdr:row>81</xdr:row>
      <xdr:rowOff>161925</xdr:rowOff>
    </xdr:to>
    <xdr:sp macro="" textlink="">
      <xdr:nvSpPr>
        <xdr:cNvPr id="1237" name="Text Box 119">
          <a:extLst>
            <a:ext uri="{FF2B5EF4-FFF2-40B4-BE49-F238E27FC236}">
              <a16:creationId xmlns:a16="http://schemas.microsoft.com/office/drawing/2014/main" xmlns="" id="{00000000-0008-0000-0600-0000D504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81</xdr:row>
      <xdr:rowOff>0</xdr:rowOff>
    </xdr:from>
    <xdr:to>
      <xdr:col>8</xdr:col>
      <xdr:colOff>2162175</xdr:colOff>
      <xdr:row>81</xdr:row>
      <xdr:rowOff>161925</xdr:rowOff>
    </xdr:to>
    <xdr:sp macro="" textlink="">
      <xdr:nvSpPr>
        <xdr:cNvPr id="1238" name="Text Box 120">
          <a:extLst>
            <a:ext uri="{FF2B5EF4-FFF2-40B4-BE49-F238E27FC236}">
              <a16:creationId xmlns:a16="http://schemas.microsoft.com/office/drawing/2014/main" xmlns="" id="{00000000-0008-0000-0600-0000D604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39" name="Text Box 123">
          <a:extLst>
            <a:ext uri="{FF2B5EF4-FFF2-40B4-BE49-F238E27FC236}">
              <a16:creationId xmlns:a16="http://schemas.microsoft.com/office/drawing/2014/main" xmlns="" id="{00000000-0008-0000-0600-0000D7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40" name="Text Box 124">
          <a:extLst>
            <a:ext uri="{FF2B5EF4-FFF2-40B4-BE49-F238E27FC236}">
              <a16:creationId xmlns:a16="http://schemas.microsoft.com/office/drawing/2014/main" xmlns="" id="{00000000-0008-0000-0600-0000D8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41" name="Text Box 125">
          <a:extLst>
            <a:ext uri="{FF2B5EF4-FFF2-40B4-BE49-F238E27FC236}">
              <a16:creationId xmlns:a16="http://schemas.microsoft.com/office/drawing/2014/main" xmlns="" id="{00000000-0008-0000-0600-0000D9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42" name="Text Box 126">
          <a:extLst>
            <a:ext uri="{FF2B5EF4-FFF2-40B4-BE49-F238E27FC236}">
              <a16:creationId xmlns:a16="http://schemas.microsoft.com/office/drawing/2014/main" xmlns="" id="{00000000-0008-0000-0600-0000DA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43" name="Text Box 127">
          <a:extLst>
            <a:ext uri="{FF2B5EF4-FFF2-40B4-BE49-F238E27FC236}">
              <a16:creationId xmlns:a16="http://schemas.microsoft.com/office/drawing/2014/main" xmlns="" id="{00000000-0008-0000-0600-0000DB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44" name="Text Box 128">
          <a:extLst>
            <a:ext uri="{FF2B5EF4-FFF2-40B4-BE49-F238E27FC236}">
              <a16:creationId xmlns:a16="http://schemas.microsoft.com/office/drawing/2014/main" xmlns="" id="{00000000-0008-0000-0600-0000DC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45" name="Text Box 129">
          <a:extLst>
            <a:ext uri="{FF2B5EF4-FFF2-40B4-BE49-F238E27FC236}">
              <a16:creationId xmlns:a16="http://schemas.microsoft.com/office/drawing/2014/main" xmlns="" id="{00000000-0008-0000-0600-0000DD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246" name="Text Box 130">
          <a:extLst>
            <a:ext uri="{FF2B5EF4-FFF2-40B4-BE49-F238E27FC236}">
              <a16:creationId xmlns:a16="http://schemas.microsoft.com/office/drawing/2014/main" xmlns="" id="{00000000-0008-0000-0600-0000DE04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77</xdr:row>
      <xdr:rowOff>200025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600-0000DF040000}"/>
            </a:ext>
          </a:extLst>
        </xdr:cNvPr>
        <xdr:cNvSpPr txBox="1">
          <a:spLocks noChangeArrowheads="1"/>
        </xdr:cNvSpPr>
      </xdr:nvSpPr>
      <xdr:spPr bwMode="auto">
        <a:xfrm>
          <a:off x="87153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77</xdr:row>
      <xdr:rowOff>200025</xdr:rowOff>
    </xdr:to>
    <xdr:sp macro="" textlink="">
      <xdr:nvSpPr>
        <xdr:cNvPr id="1248" name="Text Box 118">
          <a:extLst>
            <a:ext uri="{FF2B5EF4-FFF2-40B4-BE49-F238E27FC236}">
              <a16:creationId xmlns:a16="http://schemas.microsoft.com/office/drawing/2014/main" xmlns="" id="{00000000-0008-0000-0600-0000E0040000}"/>
            </a:ext>
          </a:extLst>
        </xdr:cNvPr>
        <xdr:cNvSpPr txBox="1">
          <a:spLocks noChangeArrowheads="1"/>
        </xdr:cNvSpPr>
      </xdr:nvSpPr>
      <xdr:spPr bwMode="auto">
        <a:xfrm>
          <a:off x="87153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37</xdr:row>
      <xdr:rowOff>0</xdr:rowOff>
    </xdr:from>
    <xdr:to>
      <xdr:col>8</xdr:col>
      <xdr:colOff>2162175</xdr:colOff>
      <xdr:row>37</xdr:row>
      <xdr:rowOff>165287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600-0000E1040000}"/>
            </a:ext>
          </a:extLst>
        </xdr:cNvPr>
        <xdr:cNvSpPr txBox="1">
          <a:spLocks noChangeArrowheads="1"/>
        </xdr:cNvSpPr>
      </xdr:nvSpPr>
      <xdr:spPr bwMode="auto">
        <a:xfrm>
          <a:off x="8715375" y="16649700"/>
          <a:ext cx="0" cy="3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xmlns="" id="{00000000-0008-0000-0600-0000E2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xmlns="" id="{00000000-0008-0000-0600-0000E3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2" name="Text Box 5">
          <a:extLst>
            <a:ext uri="{FF2B5EF4-FFF2-40B4-BE49-F238E27FC236}">
              <a16:creationId xmlns:a16="http://schemas.microsoft.com/office/drawing/2014/main" xmlns="" id="{00000000-0008-0000-0600-0000E4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3" name="Text Box 6">
          <a:extLst>
            <a:ext uri="{FF2B5EF4-FFF2-40B4-BE49-F238E27FC236}">
              <a16:creationId xmlns:a16="http://schemas.microsoft.com/office/drawing/2014/main" xmlns="" id="{00000000-0008-0000-0600-0000E5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4" name="Text Box 7">
          <a:extLst>
            <a:ext uri="{FF2B5EF4-FFF2-40B4-BE49-F238E27FC236}">
              <a16:creationId xmlns:a16="http://schemas.microsoft.com/office/drawing/2014/main" xmlns="" id="{00000000-0008-0000-0600-0000E6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xmlns="" id="{00000000-0008-0000-0600-0000E7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xmlns="" id="{00000000-0008-0000-0600-0000E8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7" name="Text Box 10">
          <a:extLst>
            <a:ext uri="{FF2B5EF4-FFF2-40B4-BE49-F238E27FC236}">
              <a16:creationId xmlns:a16="http://schemas.microsoft.com/office/drawing/2014/main" xmlns="" id="{00000000-0008-0000-0600-0000E9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8" name="Text Box 11">
          <a:extLst>
            <a:ext uri="{FF2B5EF4-FFF2-40B4-BE49-F238E27FC236}">
              <a16:creationId xmlns:a16="http://schemas.microsoft.com/office/drawing/2014/main" xmlns="" id="{00000000-0008-0000-0600-0000EA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59" name="Text Box 12">
          <a:extLst>
            <a:ext uri="{FF2B5EF4-FFF2-40B4-BE49-F238E27FC236}">
              <a16:creationId xmlns:a16="http://schemas.microsoft.com/office/drawing/2014/main" xmlns="" id="{00000000-0008-0000-0600-0000EB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0" name="Text Box 13">
          <a:extLst>
            <a:ext uri="{FF2B5EF4-FFF2-40B4-BE49-F238E27FC236}">
              <a16:creationId xmlns:a16="http://schemas.microsoft.com/office/drawing/2014/main" xmlns="" id="{00000000-0008-0000-0600-0000EC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1" name="Text Box 14">
          <a:extLst>
            <a:ext uri="{FF2B5EF4-FFF2-40B4-BE49-F238E27FC236}">
              <a16:creationId xmlns:a16="http://schemas.microsoft.com/office/drawing/2014/main" xmlns="" id="{00000000-0008-0000-0600-0000ED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xmlns="" id="{00000000-0008-0000-0600-0000EE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3" name="Text Box 16">
          <a:extLst>
            <a:ext uri="{FF2B5EF4-FFF2-40B4-BE49-F238E27FC236}">
              <a16:creationId xmlns:a16="http://schemas.microsoft.com/office/drawing/2014/main" xmlns="" id="{00000000-0008-0000-0600-0000EF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4" name="Text Box 17">
          <a:extLst>
            <a:ext uri="{FF2B5EF4-FFF2-40B4-BE49-F238E27FC236}">
              <a16:creationId xmlns:a16="http://schemas.microsoft.com/office/drawing/2014/main" xmlns="" id="{00000000-0008-0000-0600-0000F0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5" name="Text Box 18">
          <a:extLst>
            <a:ext uri="{FF2B5EF4-FFF2-40B4-BE49-F238E27FC236}">
              <a16:creationId xmlns:a16="http://schemas.microsoft.com/office/drawing/2014/main" xmlns="" id="{00000000-0008-0000-0600-0000F1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6" name="Text Box 19">
          <a:extLst>
            <a:ext uri="{FF2B5EF4-FFF2-40B4-BE49-F238E27FC236}">
              <a16:creationId xmlns:a16="http://schemas.microsoft.com/office/drawing/2014/main" xmlns="" id="{00000000-0008-0000-0600-0000F2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7" name="Text Box 20">
          <a:extLst>
            <a:ext uri="{FF2B5EF4-FFF2-40B4-BE49-F238E27FC236}">
              <a16:creationId xmlns:a16="http://schemas.microsoft.com/office/drawing/2014/main" xmlns="" id="{00000000-0008-0000-0600-0000F3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8" name="Text Box 21">
          <a:extLst>
            <a:ext uri="{FF2B5EF4-FFF2-40B4-BE49-F238E27FC236}">
              <a16:creationId xmlns:a16="http://schemas.microsoft.com/office/drawing/2014/main" xmlns="" id="{00000000-0008-0000-0600-0000F4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69" name="Text Box 22">
          <a:extLst>
            <a:ext uri="{FF2B5EF4-FFF2-40B4-BE49-F238E27FC236}">
              <a16:creationId xmlns:a16="http://schemas.microsoft.com/office/drawing/2014/main" xmlns="" id="{00000000-0008-0000-0600-0000F5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70" name="Text Box 23">
          <a:extLst>
            <a:ext uri="{FF2B5EF4-FFF2-40B4-BE49-F238E27FC236}">
              <a16:creationId xmlns:a16="http://schemas.microsoft.com/office/drawing/2014/main" xmlns="" id="{00000000-0008-0000-0600-0000F6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71" name="Text Box 24">
          <a:extLst>
            <a:ext uri="{FF2B5EF4-FFF2-40B4-BE49-F238E27FC236}">
              <a16:creationId xmlns:a16="http://schemas.microsoft.com/office/drawing/2014/main" xmlns="" id="{00000000-0008-0000-0600-0000F7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72" name="Text Box 25">
          <a:extLst>
            <a:ext uri="{FF2B5EF4-FFF2-40B4-BE49-F238E27FC236}">
              <a16:creationId xmlns:a16="http://schemas.microsoft.com/office/drawing/2014/main" xmlns="" id="{00000000-0008-0000-0600-0000F804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73" name="Text Box 26">
          <a:extLst>
            <a:ext uri="{FF2B5EF4-FFF2-40B4-BE49-F238E27FC236}">
              <a16:creationId xmlns:a16="http://schemas.microsoft.com/office/drawing/2014/main" xmlns="" id="{00000000-0008-0000-0600-0000F904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74" name="Text Box 27">
          <a:extLst>
            <a:ext uri="{FF2B5EF4-FFF2-40B4-BE49-F238E27FC236}">
              <a16:creationId xmlns:a16="http://schemas.microsoft.com/office/drawing/2014/main" xmlns="" id="{00000000-0008-0000-0600-0000FA04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75" name="Text Box 28">
          <a:extLst>
            <a:ext uri="{FF2B5EF4-FFF2-40B4-BE49-F238E27FC236}">
              <a16:creationId xmlns:a16="http://schemas.microsoft.com/office/drawing/2014/main" xmlns="" id="{00000000-0008-0000-0600-0000FB04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76" name="Text Box 29">
          <a:extLst>
            <a:ext uri="{FF2B5EF4-FFF2-40B4-BE49-F238E27FC236}">
              <a16:creationId xmlns:a16="http://schemas.microsoft.com/office/drawing/2014/main" xmlns="" id="{00000000-0008-0000-0600-0000FC04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77" name="Text Box 30">
          <a:extLst>
            <a:ext uri="{FF2B5EF4-FFF2-40B4-BE49-F238E27FC236}">
              <a16:creationId xmlns:a16="http://schemas.microsoft.com/office/drawing/2014/main" xmlns="" id="{00000000-0008-0000-0600-0000FD04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78" name="Text Box 31">
          <a:extLst>
            <a:ext uri="{FF2B5EF4-FFF2-40B4-BE49-F238E27FC236}">
              <a16:creationId xmlns:a16="http://schemas.microsoft.com/office/drawing/2014/main" xmlns="" id="{00000000-0008-0000-0600-0000FE04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79" name="Text Box 32">
          <a:extLst>
            <a:ext uri="{FF2B5EF4-FFF2-40B4-BE49-F238E27FC236}">
              <a16:creationId xmlns:a16="http://schemas.microsoft.com/office/drawing/2014/main" xmlns="" id="{00000000-0008-0000-0600-0000FF04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0" name="Text Box 33">
          <a:extLst>
            <a:ext uri="{FF2B5EF4-FFF2-40B4-BE49-F238E27FC236}">
              <a16:creationId xmlns:a16="http://schemas.microsoft.com/office/drawing/2014/main" xmlns="" id="{00000000-0008-0000-0600-000000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1" name="Text Box 34">
          <a:extLst>
            <a:ext uri="{FF2B5EF4-FFF2-40B4-BE49-F238E27FC236}">
              <a16:creationId xmlns:a16="http://schemas.microsoft.com/office/drawing/2014/main" xmlns="" id="{00000000-0008-0000-0600-000001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2" name="Text Box 35">
          <a:extLst>
            <a:ext uri="{FF2B5EF4-FFF2-40B4-BE49-F238E27FC236}">
              <a16:creationId xmlns:a16="http://schemas.microsoft.com/office/drawing/2014/main" xmlns="" id="{00000000-0008-0000-0600-00000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3" name="Text Box 36">
          <a:extLst>
            <a:ext uri="{FF2B5EF4-FFF2-40B4-BE49-F238E27FC236}">
              <a16:creationId xmlns:a16="http://schemas.microsoft.com/office/drawing/2014/main" xmlns="" id="{00000000-0008-0000-0600-00000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4" name="Text Box 37">
          <a:extLst>
            <a:ext uri="{FF2B5EF4-FFF2-40B4-BE49-F238E27FC236}">
              <a16:creationId xmlns:a16="http://schemas.microsoft.com/office/drawing/2014/main" xmlns="" id="{00000000-0008-0000-0600-000004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5" name="Text Box 38">
          <a:extLst>
            <a:ext uri="{FF2B5EF4-FFF2-40B4-BE49-F238E27FC236}">
              <a16:creationId xmlns:a16="http://schemas.microsoft.com/office/drawing/2014/main" xmlns="" id="{00000000-0008-0000-0600-000005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xmlns="" id="{00000000-0008-0000-0600-000006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7" name="Text Box 40">
          <a:extLst>
            <a:ext uri="{FF2B5EF4-FFF2-40B4-BE49-F238E27FC236}">
              <a16:creationId xmlns:a16="http://schemas.microsoft.com/office/drawing/2014/main" xmlns="" id="{00000000-0008-0000-0600-000007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8" name="Text Box 41">
          <a:extLst>
            <a:ext uri="{FF2B5EF4-FFF2-40B4-BE49-F238E27FC236}">
              <a16:creationId xmlns:a16="http://schemas.microsoft.com/office/drawing/2014/main" xmlns="" id="{00000000-0008-0000-0600-000008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89" name="Text Box 42">
          <a:extLst>
            <a:ext uri="{FF2B5EF4-FFF2-40B4-BE49-F238E27FC236}">
              <a16:creationId xmlns:a16="http://schemas.microsoft.com/office/drawing/2014/main" xmlns="" id="{00000000-0008-0000-0600-000009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0" name="Text Box 43">
          <a:extLst>
            <a:ext uri="{FF2B5EF4-FFF2-40B4-BE49-F238E27FC236}">
              <a16:creationId xmlns:a16="http://schemas.microsoft.com/office/drawing/2014/main" xmlns="" id="{00000000-0008-0000-0600-00000A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1" name="Text Box 44">
          <a:extLst>
            <a:ext uri="{FF2B5EF4-FFF2-40B4-BE49-F238E27FC236}">
              <a16:creationId xmlns:a16="http://schemas.microsoft.com/office/drawing/2014/main" xmlns="" id="{00000000-0008-0000-0600-00000B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2" name="Text Box 45">
          <a:extLst>
            <a:ext uri="{FF2B5EF4-FFF2-40B4-BE49-F238E27FC236}">
              <a16:creationId xmlns:a16="http://schemas.microsoft.com/office/drawing/2014/main" xmlns="" id="{00000000-0008-0000-0600-00000C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xmlns="" id="{00000000-0008-0000-0600-00000D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4" name="Text Box 47">
          <a:extLst>
            <a:ext uri="{FF2B5EF4-FFF2-40B4-BE49-F238E27FC236}">
              <a16:creationId xmlns:a16="http://schemas.microsoft.com/office/drawing/2014/main" xmlns="" id="{00000000-0008-0000-0600-00000E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295" name="Text Box 48">
          <a:extLst>
            <a:ext uri="{FF2B5EF4-FFF2-40B4-BE49-F238E27FC236}">
              <a16:creationId xmlns:a16="http://schemas.microsoft.com/office/drawing/2014/main" xmlns="" id="{00000000-0008-0000-0600-00000F05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6" name="Text Box 49">
          <a:extLst>
            <a:ext uri="{FF2B5EF4-FFF2-40B4-BE49-F238E27FC236}">
              <a16:creationId xmlns:a16="http://schemas.microsoft.com/office/drawing/2014/main" xmlns="" id="{00000000-0008-0000-0600-000010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7" name="Text Box 50">
          <a:extLst>
            <a:ext uri="{FF2B5EF4-FFF2-40B4-BE49-F238E27FC236}">
              <a16:creationId xmlns:a16="http://schemas.microsoft.com/office/drawing/2014/main" xmlns="" id="{00000000-0008-0000-0600-000011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8" name="Text Box 51">
          <a:extLst>
            <a:ext uri="{FF2B5EF4-FFF2-40B4-BE49-F238E27FC236}">
              <a16:creationId xmlns:a16="http://schemas.microsoft.com/office/drawing/2014/main" xmlns="" id="{00000000-0008-0000-0600-00001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299" name="Text Box 52">
          <a:extLst>
            <a:ext uri="{FF2B5EF4-FFF2-40B4-BE49-F238E27FC236}">
              <a16:creationId xmlns:a16="http://schemas.microsoft.com/office/drawing/2014/main" xmlns="" id="{00000000-0008-0000-0600-00001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0" name="Text Box 53">
          <a:extLst>
            <a:ext uri="{FF2B5EF4-FFF2-40B4-BE49-F238E27FC236}">
              <a16:creationId xmlns:a16="http://schemas.microsoft.com/office/drawing/2014/main" xmlns="" id="{00000000-0008-0000-0600-000014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1" name="Text Box 54">
          <a:extLst>
            <a:ext uri="{FF2B5EF4-FFF2-40B4-BE49-F238E27FC236}">
              <a16:creationId xmlns:a16="http://schemas.microsoft.com/office/drawing/2014/main" xmlns="" id="{00000000-0008-0000-0600-000015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2" name="Text Box 55">
          <a:extLst>
            <a:ext uri="{FF2B5EF4-FFF2-40B4-BE49-F238E27FC236}">
              <a16:creationId xmlns:a16="http://schemas.microsoft.com/office/drawing/2014/main" xmlns="" id="{00000000-0008-0000-0600-000016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3" name="Text Box 56">
          <a:extLst>
            <a:ext uri="{FF2B5EF4-FFF2-40B4-BE49-F238E27FC236}">
              <a16:creationId xmlns:a16="http://schemas.microsoft.com/office/drawing/2014/main" xmlns="" id="{00000000-0008-0000-0600-000017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4" name="Text Box 57">
          <a:extLst>
            <a:ext uri="{FF2B5EF4-FFF2-40B4-BE49-F238E27FC236}">
              <a16:creationId xmlns:a16="http://schemas.microsoft.com/office/drawing/2014/main" xmlns="" id="{00000000-0008-0000-0600-000018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5" name="Text Box 58">
          <a:extLst>
            <a:ext uri="{FF2B5EF4-FFF2-40B4-BE49-F238E27FC236}">
              <a16:creationId xmlns:a16="http://schemas.microsoft.com/office/drawing/2014/main" xmlns="" id="{00000000-0008-0000-0600-000019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6" name="Text Box 59">
          <a:extLst>
            <a:ext uri="{FF2B5EF4-FFF2-40B4-BE49-F238E27FC236}">
              <a16:creationId xmlns:a16="http://schemas.microsoft.com/office/drawing/2014/main" xmlns="" id="{00000000-0008-0000-0600-00001A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7" name="Text Box 60">
          <a:extLst>
            <a:ext uri="{FF2B5EF4-FFF2-40B4-BE49-F238E27FC236}">
              <a16:creationId xmlns:a16="http://schemas.microsoft.com/office/drawing/2014/main" xmlns="" id="{00000000-0008-0000-0600-00001B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8" name="Text Box 61">
          <a:extLst>
            <a:ext uri="{FF2B5EF4-FFF2-40B4-BE49-F238E27FC236}">
              <a16:creationId xmlns:a16="http://schemas.microsoft.com/office/drawing/2014/main" xmlns="" id="{00000000-0008-0000-0600-00001C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09" name="Text Box 62">
          <a:extLst>
            <a:ext uri="{FF2B5EF4-FFF2-40B4-BE49-F238E27FC236}">
              <a16:creationId xmlns:a16="http://schemas.microsoft.com/office/drawing/2014/main" xmlns="" id="{00000000-0008-0000-0600-00001D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0" name="Text Box 63">
          <a:extLst>
            <a:ext uri="{FF2B5EF4-FFF2-40B4-BE49-F238E27FC236}">
              <a16:creationId xmlns:a16="http://schemas.microsoft.com/office/drawing/2014/main" xmlns="" id="{00000000-0008-0000-0600-00001E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1" name="Text Box 64">
          <a:extLst>
            <a:ext uri="{FF2B5EF4-FFF2-40B4-BE49-F238E27FC236}">
              <a16:creationId xmlns:a16="http://schemas.microsoft.com/office/drawing/2014/main" xmlns="" id="{00000000-0008-0000-0600-00001F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2" name="Text Box 65">
          <a:extLst>
            <a:ext uri="{FF2B5EF4-FFF2-40B4-BE49-F238E27FC236}">
              <a16:creationId xmlns:a16="http://schemas.microsoft.com/office/drawing/2014/main" xmlns="" id="{00000000-0008-0000-0600-000020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3" name="Text Box 66">
          <a:extLst>
            <a:ext uri="{FF2B5EF4-FFF2-40B4-BE49-F238E27FC236}">
              <a16:creationId xmlns:a16="http://schemas.microsoft.com/office/drawing/2014/main" xmlns="" id="{00000000-0008-0000-0600-000021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4" name="Text Box 67">
          <a:extLst>
            <a:ext uri="{FF2B5EF4-FFF2-40B4-BE49-F238E27FC236}">
              <a16:creationId xmlns:a16="http://schemas.microsoft.com/office/drawing/2014/main" xmlns="" id="{00000000-0008-0000-0600-00002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xmlns="" id="{00000000-0008-0000-0600-00002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xmlns="" id="{00000000-0008-0000-0600-000024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xmlns="" id="{00000000-0008-0000-0600-000025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xmlns="" id="{00000000-0008-0000-0600-000026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xmlns="" id="{00000000-0008-0000-0600-000027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xmlns="" id="{00000000-0008-0000-0600-000028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1" name="Text Box 74">
          <a:extLst>
            <a:ext uri="{FF2B5EF4-FFF2-40B4-BE49-F238E27FC236}">
              <a16:creationId xmlns:a16="http://schemas.microsoft.com/office/drawing/2014/main" xmlns="" id="{00000000-0008-0000-0600-000029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2" name="Text Box 75">
          <a:extLst>
            <a:ext uri="{FF2B5EF4-FFF2-40B4-BE49-F238E27FC236}">
              <a16:creationId xmlns:a16="http://schemas.microsoft.com/office/drawing/2014/main" xmlns="" id="{00000000-0008-0000-0600-00002A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3" name="Text Box 76">
          <a:extLst>
            <a:ext uri="{FF2B5EF4-FFF2-40B4-BE49-F238E27FC236}">
              <a16:creationId xmlns:a16="http://schemas.microsoft.com/office/drawing/2014/main" xmlns="" id="{00000000-0008-0000-0600-00002B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4" name="Text Box 77">
          <a:extLst>
            <a:ext uri="{FF2B5EF4-FFF2-40B4-BE49-F238E27FC236}">
              <a16:creationId xmlns:a16="http://schemas.microsoft.com/office/drawing/2014/main" xmlns="" id="{00000000-0008-0000-0600-00002C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5" name="Text Box 78">
          <a:extLst>
            <a:ext uri="{FF2B5EF4-FFF2-40B4-BE49-F238E27FC236}">
              <a16:creationId xmlns:a16="http://schemas.microsoft.com/office/drawing/2014/main" xmlns="" id="{00000000-0008-0000-0600-00002D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6" name="Text Box 79">
          <a:extLst>
            <a:ext uri="{FF2B5EF4-FFF2-40B4-BE49-F238E27FC236}">
              <a16:creationId xmlns:a16="http://schemas.microsoft.com/office/drawing/2014/main" xmlns="" id="{00000000-0008-0000-0600-00002E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7" name="Text Box 80">
          <a:extLst>
            <a:ext uri="{FF2B5EF4-FFF2-40B4-BE49-F238E27FC236}">
              <a16:creationId xmlns:a16="http://schemas.microsoft.com/office/drawing/2014/main" xmlns="" id="{00000000-0008-0000-0600-00002F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8" name="Text Box 81">
          <a:extLst>
            <a:ext uri="{FF2B5EF4-FFF2-40B4-BE49-F238E27FC236}">
              <a16:creationId xmlns:a16="http://schemas.microsoft.com/office/drawing/2014/main" xmlns="" id="{00000000-0008-0000-0600-000030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29" name="Text Box 82">
          <a:extLst>
            <a:ext uri="{FF2B5EF4-FFF2-40B4-BE49-F238E27FC236}">
              <a16:creationId xmlns:a16="http://schemas.microsoft.com/office/drawing/2014/main" xmlns="" id="{00000000-0008-0000-0600-000031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0" name="Text Box 83">
          <a:extLst>
            <a:ext uri="{FF2B5EF4-FFF2-40B4-BE49-F238E27FC236}">
              <a16:creationId xmlns:a16="http://schemas.microsoft.com/office/drawing/2014/main" xmlns="" id="{00000000-0008-0000-0600-00003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1" name="Text Box 84">
          <a:extLst>
            <a:ext uri="{FF2B5EF4-FFF2-40B4-BE49-F238E27FC236}">
              <a16:creationId xmlns:a16="http://schemas.microsoft.com/office/drawing/2014/main" xmlns="" id="{00000000-0008-0000-0600-00003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2" name="Text Box 85">
          <a:extLst>
            <a:ext uri="{FF2B5EF4-FFF2-40B4-BE49-F238E27FC236}">
              <a16:creationId xmlns:a16="http://schemas.microsoft.com/office/drawing/2014/main" xmlns="" id="{00000000-0008-0000-0600-000034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3" name="Text Box 86">
          <a:extLst>
            <a:ext uri="{FF2B5EF4-FFF2-40B4-BE49-F238E27FC236}">
              <a16:creationId xmlns:a16="http://schemas.microsoft.com/office/drawing/2014/main" xmlns="" id="{00000000-0008-0000-0600-000035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4" name="Text Box 87">
          <a:extLst>
            <a:ext uri="{FF2B5EF4-FFF2-40B4-BE49-F238E27FC236}">
              <a16:creationId xmlns:a16="http://schemas.microsoft.com/office/drawing/2014/main" xmlns="" id="{00000000-0008-0000-0600-000036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5" name="Text Box 88">
          <a:extLst>
            <a:ext uri="{FF2B5EF4-FFF2-40B4-BE49-F238E27FC236}">
              <a16:creationId xmlns:a16="http://schemas.microsoft.com/office/drawing/2014/main" xmlns="" id="{00000000-0008-0000-0600-000037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6" name="Text Box 89">
          <a:extLst>
            <a:ext uri="{FF2B5EF4-FFF2-40B4-BE49-F238E27FC236}">
              <a16:creationId xmlns:a16="http://schemas.microsoft.com/office/drawing/2014/main" xmlns="" id="{00000000-0008-0000-0600-000038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7" name="Text Box 90">
          <a:extLst>
            <a:ext uri="{FF2B5EF4-FFF2-40B4-BE49-F238E27FC236}">
              <a16:creationId xmlns:a16="http://schemas.microsoft.com/office/drawing/2014/main" xmlns="" id="{00000000-0008-0000-0600-000039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xmlns="" id="{00000000-0008-0000-0600-00003A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339" name="Text Box 92">
          <a:extLst>
            <a:ext uri="{FF2B5EF4-FFF2-40B4-BE49-F238E27FC236}">
              <a16:creationId xmlns:a16="http://schemas.microsoft.com/office/drawing/2014/main" xmlns="" id="{00000000-0008-0000-0600-00003B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340" name="Text Box 93">
          <a:extLst>
            <a:ext uri="{FF2B5EF4-FFF2-40B4-BE49-F238E27FC236}">
              <a16:creationId xmlns:a16="http://schemas.microsoft.com/office/drawing/2014/main" xmlns="" id="{00000000-0008-0000-0600-00003C05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161925</xdr:rowOff>
    </xdr:to>
    <xdr:sp macro="" textlink="">
      <xdr:nvSpPr>
        <xdr:cNvPr id="1341" name="Text Box 94">
          <a:extLst>
            <a:ext uri="{FF2B5EF4-FFF2-40B4-BE49-F238E27FC236}">
              <a16:creationId xmlns:a16="http://schemas.microsoft.com/office/drawing/2014/main" xmlns="" id="{00000000-0008-0000-0600-00003D05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42" name="Text Box 95">
          <a:extLst>
            <a:ext uri="{FF2B5EF4-FFF2-40B4-BE49-F238E27FC236}">
              <a16:creationId xmlns:a16="http://schemas.microsoft.com/office/drawing/2014/main" xmlns="" id="{00000000-0008-0000-0600-00003E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43" name="Text Box 96">
          <a:extLst>
            <a:ext uri="{FF2B5EF4-FFF2-40B4-BE49-F238E27FC236}">
              <a16:creationId xmlns:a16="http://schemas.microsoft.com/office/drawing/2014/main" xmlns="" id="{00000000-0008-0000-0600-00003F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44" name="Text Box 97">
          <a:extLst>
            <a:ext uri="{FF2B5EF4-FFF2-40B4-BE49-F238E27FC236}">
              <a16:creationId xmlns:a16="http://schemas.microsoft.com/office/drawing/2014/main" xmlns="" id="{00000000-0008-0000-0600-000040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45" name="Text Box 98">
          <a:extLst>
            <a:ext uri="{FF2B5EF4-FFF2-40B4-BE49-F238E27FC236}">
              <a16:creationId xmlns:a16="http://schemas.microsoft.com/office/drawing/2014/main" xmlns="" id="{00000000-0008-0000-0600-000041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46" name="Text Box 99">
          <a:extLst>
            <a:ext uri="{FF2B5EF4-FFF2-40B4-BE49-F238E27FC236}">
              <a16:creationId xmlns:a16="http://schemas.microsoft.com/office/drawing/2014/main" xmlns="" id="{00000000-0008-0000-0600-000042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47" name="Text Box 100">
          <a:extLst>
            <a:ext uri="{FF2B5EF4-FFF2-40B4-BE49-F238E27FC236}">
              <a16:creationId xmlns:a16="http://schemas.microsoft.com/office/drawing/2014/main" xmlns="" id="{00000000-0008-0000-0600-000043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48" name="Text Box 101">
          <a:extLst>
            <a:ext uri="{FF2B5EF4-FFF2-40B4-BE49-F238E27FC236}">
              <a16:creationId xmlns:a16="http://schemas.microsoft.com/office/drawing/2014/main" xmlns="" id="{00000000-0008-0000-0600-000044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49" name="Text Box 102">
          <a:extLst>
            <a:ext uri="{FF2B5EF4-FFF2-40B4-BE49-F238E27FC236}">
              <a16:creationId xmlns:a16="http://schemas.microsoft.com/office/drawing/2014/main" xmlns="" id="{00000000-0008-0000-0600-000045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0" name="Text Box 103">
          <a:extLst>
            <a:ext uri="{FF2B5EF4-FFF2-40B4-BE49-F238E27FC236}">
              <a16:creationId xmlns:a16="http://schemas.microsoft.com/office/drawing/2014/main" xmlns="" id="{00000000-0008-0000-0600-000046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1" name="Text Box 104">
          <a:extLst>
            <a:ext uri="{FF2B5EF4-FFF2-40B4-BE49-F238E27FC236}">
              <a16:creationId xmlns:a16="http://schemas.microsoft.com/office/drawing/2014/main" xmlns="" id="{00000000-0008-0000-0600-000047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2" name="Text Box 105">
          <a:extLst>
            <a:ext uri="{FF2B5EF4-FFF2-40B4-BE49-F238E27FC236}">
              <a16:creationId xmlns:a16="http://schemas.microsoft.com/office/drawing/2014/main" xmlns="" id="{00000000-0008-0000-0600-000048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3" name="Text Box 106">
          <a:extLst>
            <a:ext uri="{FF2B5EF4-FFF2-40B4-BE49-F238E27FC236}">
              <a16:creationId xmlns:a16="http://schemas.microsoft.com/office/drawing/2014/main" xmlns="" id="{00000000-0008-0000-0600-000049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4" name="Text Box 107">
          <a:extLst>
            <a:ext uri="{FF2B5EF4-FFF2-40B4-BE49-F238E27FC236}">
              <a16:creationId xmlns:a16="http://schemas.microsoft.com/office/drawing/2014/main" xmlns="" id="{00000000-0008-0000-0600-00004A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5" name="Text Box 108">
          <a:extLst>
            <a:ext uri="{FF2B5EF4-FFF2-40B4-BE49-F238E27FC236}">
              <a16:creationId xmlns:a16="http://schemas.microsoft.com/office/drawing/2014/main" xmlns="" id="{00000000-0008-0000-0600-00004B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6" name="Text Box 109">
          <a:extLst>
            <a:ext uri="{FF2B5EF4-FFF2-40B4-BE49-F238E27FC236}">
              <a16:creationId xmlns:a16="http://schemas.microsoft.com/office/drawing/2014/main" xmlns="" id="{00000000-0008-0000-0600-00004C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7" name="Text Box 110">
          <a:extLst>
            <a:ext uri="{FF2B5EF4-FFF2-40B4-BE49-F238E27FC236}">
              <a16:creationId xmlns:a16="http://schemas.microsoft.com/office/drawing/2014/main" xmlns="" id="{00000000-0008-0000-0600-00004D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8" name="Text Box 111">
          <a:extLst>
            <a:ext uri="{FF2B5EF4-FFF2-40B4-BE49-F238E27FC236}">
              <a16:creationId xmlns:a16="http://schemas.microsoft.com/office/drawing/2014/main" xmlns="" id="{00000000-0008-0000-0600-00004E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59" name="Text Box 112">
          <a:extLst>
            <a:ext uri="{FF2B5EF4-FFF2-40B4-BE49-F238E27FC236}">
              <a16:creationId xmlns:a16="http://schemas.microsoft.com/office/drawing/2014/main" xmlns="" id="{00000000-0008-0000-0600-00004F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60" name="Text Box 113">
          <a:extLst>
            <a:ext uri="{FF2B5EF4-FFF2-40B4-BE49-F238E27FC236}">
              <a16:creationId xmlns:a16="http://schemas.microsoft.com/office/drawing/2014/main" xmlns="" id="{00000000-0008-0000-0600-000050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61" name="Text Box 114">
          <a:extLst>
            <a:ext uri="{FF2B5EF4-FFF2-40B4-BE49-F238E27FC236}">
              <a16:creationId xmlns:a16="http://schemas.microsoft.com/office/drawing/2014/main" xmlns="" id="{00000000-0008-0000-0600-000051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62" name="Text Box 115">
          <a:extLst>
            <a:ext uri="{FF2B5EF4-FFF2-40B4-BE49-F238E27FC236}">
              <a16:creationId xmlns:a16="http://schemas.microsoft.com/office/drawing/2014/main" xmlns="" id="{00000000-0008-0000-0600-000052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63" name="Text Box 116">
          <a:extLst>
            <a:ext uri="{FF2B5EF4-FFF2-40B4-BE49-F238E27FC236}">
              <a16:creationId xmlns:a16="http://schemas.microsoft.com/office/drawing/2014/main" xmlns="" id="{00000000-0008-0000-0600-000053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64" name="Text Box 117">
          <a:extLst>
            <a:ext uri="{FF2B5EF4-FFF2-40B4-BE49-F238E27FC236}">
              <a16:creationId xmlns:a16="http://schemas.microsoft.com/office/drawing/2014/main" xmlns="" id="{00000000-0008-0000-0600-000054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37</xdr:row>
      <xdr:rowOff>0</xdr:rowOff>
    </xdr:from>
    <xdr:to>
      <xdr:col>8</xdr:col>
      <xdr:colOff>2162175</xdr:colOff>
      <xdr:row>37</xdr:row>
      <xdr:rowOff>165287</xdr:rowOff>
    </xdr:to>
    <xdr:sp macro="" textlink="">
      <xdr:nvSpPr>
        <xdr:cNvPr id="1365" name="Text Box 118">
          <a:extLst>
            <a:ext uri="{FF2B5EF4-FFF2-40B4-BE49-F238E27FC236}">
              <a16:creationId xmlns:a16="http://schemas.microsoft.com/office/drawing/2014/main" xmlns="" id="{00000000-0008-0000-0600-000055050000}"/>
            </a:ext>
          </a:extLst>
        </xdr:cNvPr>
        <xdr:cNvSpPr txBox="1">
          <a:spLocks noChangeArrowheads="1"/>
        </xdr:cNvSpPr>
      </xdr:nvSpPr>
      <xdr:spPr bwMode="auto">
        <a:xfrm>
          <a:off x="8715375" y="16649700"/>
          <a:ext cx="0" cy="3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81</xdr:row>
      <xdr:rowOff>0</xdr:rowOff>
    </xdr:from>
    <xdr:to>
      <xdr:col>8</xdr:col>
      <xdr:colOff>2162175</xdr:colOff>
      <xdr:row>81</xdr:row>
      <xdr:rowOff>161925</xdr:rowOff>
    </xdr:to>
    <xdr:sp macro="" textlink="">
      <xdr:nvSpPr>
        <xdr:cNvPr id="1366" name="Text Box 119">
          <a:extLst>
            <a:ext uri="{FF2B5EF4-FFF2-40B4-BE49-F238E27FC236}">
              <a16:creationId xmlns:a16="http://schemas.microsoft.com/office/drawing/2014/main" xmlns="" id="{00000000-0008-0000-0600-00005605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81</xdr:row>
      <xdr:rowOff>0</xdr:rowOff>
    </xdr:from>
    <xdr:to>
      <xdr:col>8</xdr:col>
      <xdr:colOff>2162175</xdr:colOff>
      <xdr:row>81</xdr:row>
      <xdr:rowOff>161925</xdr:rowOff>
    </xdr:to>
    <xdr:sp macro="" textlink="">
      <xdr:nvSpPr>
        <xdr:cNvPr id="1367" name="Text Box 120">
          <a:extLst>
            <a:ext uri="{FF2B5EF4-FFF2-40B4-BE49-F238E27FC236}">
              <a16:creationId xmlns:a16="http://schemas.microsoft.com/office/drawing/2014/main" xmlns="" id="{00000000-0008-0000-0600-00005705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68" name="Text Box 123">
          <a:extLst>
            <a:ext uri="{FF2B5EF4-FFF2-40B4-BE49-F238E27FC236}">
              <a16:creationId xmlns:a16="http://schemas.microsoft.com/office/drawing/2014/main" xmlns="" id="{00000000-0008-0000-0600-000058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69" name="Text Box 124">
          <a:extLst>
            <a:ext uri="{FF2B5EF4-FFF2-40B4-BE49-F238E27FC236}">
              <a16:creationId xmlns:a16="http://schemas.microsoft.com/office/drawing/2014/main" xmlns="" id="{00000000-0008-0000-0600-000059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70" name="Text Box 125">
          <a:extLst>
            <a:ext uri="{FF2B5EF4-FFF2-40B4-BE49-F238E27FC236}">
              <a16:creationId xmlns:a16="http://schemas.microsoft.com/office/drawing/2014/main" xmlns="" id="{00000000-0008-0000-0600-00005A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71" name="Text Box 126">
          <a:extLst>
            <a:ext uri="{FF2B5EF4-FFF2-40B4-BE49-F238E27FC236}">
              <a16:creationId xmlns:a16="http://schemas.microsoft.com/office/drawing/2014/main" xmlns="" id="{00000000-0008-0000-0600-00005B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72" name="Text Box 127">
          <a:extLst>
            <a:ext uri="{FF2B5EF4-FFF2-40B4-BE49-F238E27FC236}">
              <a16:creationId xmlns:a16="http://schemas.microsoft.com/office/drawing/2014/main" xmlns="" id="{00000000-0008-0000-0600-00005C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73" name="Text Box 128">
          <a:extLst>
            <a:ext uri="{FF2B5EF4-FFF2-40B4-BE49-F238E27FC236}">
              <a16:creationId xmlns:a16="http://schemas.microsoft.com/office/drawing/2014/main" xmlns="" id="{00000000-0008-0000-0600-00005D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74" name="Text Box 129">
          <a:extLst>
            <a:ext uri="{FF2B5EF4-FFF2-40B4-BE49-F238E27FC236}">
              <a16:creationId xmlns:a16="http://schemas.microsoft.com/office/drawing/2014/main" xmlns="" id="{00000000-0008-0000-0600-00005E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84</xdr:row>
      <xdr:rowOff>0</xdr:rowOff>
    </xdr:from>
    <xdr:to>
      <xdr:col>8</xdr:col>
      <xdr:colOff>2162175</xdr:colOff>
      <xdr:row>84</xdr:row>
      <xdr:rowOff>161925</xdr:rowOff>
    </xdr:to>
    <xdr:sp macro="" textlink="">
      <xdr:nvSpPr>
        <xdr:cNvPr id="1375" name="Text Box 130">
          <a:extLst>
            <a:ext uri="{FF2B5EF4-FFF2-40B4-BE49-F238E27FC236}">
              <a16:creationId xmlns:a16="http://schemas.microsoft.com/office/drawing/2014/main" xmlns="" id="{00000000-0008-0000-0600-00005F050000}"/>
            </a:ext>
          </a:extLst>
        </xdr:cNvPr>
        <xdr:cNvSpPr txBox="1">
          <a:spLocks noChangeArrowheads="1"/>
        </xdr:cNvSpPr>
      </xdr:nvSpPr>
      <xdr:spPr bwMode="auto">
        <a:xfrm>
          <a:off x="8715375" y="4480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76" name="Text Box 95">
          <a:extLst>
            <a:ext uri="{FF2B5EF4-FFF2-40B4-BE49-F238E27FC236}">
              <a16:creationId xmlns:a16="http://schemas.microsoft.com/office/drawing/2014/main" xmlns="" id="{00000000-0008-0000-0600-000060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77" name="Text Box 96">
          <a:extLst>
            <a:ext uri="{FF2B5EF4-FFF2-40B4-BE49-F238E27FC236}">
              <a16:creationId xmlns:a16="http://schemas.microsoft.com/office/drawing/2014/main" xmlns="" id="{00000000-0008-0000-0600-000061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78" name="Text Box 97">
          <a:extLst>
            <a:ext uri="{FF2B5EF4-FFF2-40B4-BE49-F238E27FC236}">
              <a16:creationId xmlns:a16="http://schemas.microsoft.com/office/drawing/2014/main" xmlns="" id="{00000000-0008-0000-0600-000062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79" name="Text Box 98">
          <a:extLst>
            <a:ext uri="{FF2B5EF4-FFF2-40B4-BE49-F238E27FC236}">
              <a16:creationId xmlns:a16="http://schemas.microsoft.com/office/drawing/2014/main" xmlns="" id="{00000000-0008-0000-0600-000063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0" name="Text Box 99">
          <a:extLst>
            <a:ext uri="{FF2B5EF4-FFF2-40B4-BE49-F238E27FC236}">
              <a16:creationId xmlns:a16="http://schemas.microsoft.com/office/drawing/2014/main" xmlns="" id="{00000000-0008-0000-0600-000064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1" name="Text Box 100">
          <a:extLst>
            <a:ext uri="{FF2B5EF4-FFF2-40B4-BE49-F238E27FC236}">
              <a16:creationId xmlns:a16="http://schemas.microsoft.com/office/drawing/2014/main" xmlns="" id="{00000000-0008-0000-0600-000065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2" name="Text Box 101">
          <a:extLst>
            <a:ext uri="{FF2B5EF4-FFF2-40B4-BE49-F238E27FC236}">
              <a16:creationId xmlns:a16="http://schemas.microsoft.com/office/drawing/2014/main" xmlns="" id="{00000000-0008-0000-0600-000066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3" name="Text Box 102">
          <a:extLst>
            <a:ext uri="{FF2B5EF4-FFF2-40B4-BE49-F238E27FC236}">
              <a16:creationId xmlns:a16="http://schemas.microsoft.com/office/drawing/2014/main" xmlns="" id="{00000000-0008-0000-0600-000067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4" name="Text Box 103">
          <a:extLst>
            <a:ext uri="{FF2B5EF4-FFF2-40B4-BE49-F238E27FC236}">
              <a16:creationId xmlns:a16="http://schemas.microsoft.com/office/drawing/2014/main" xmlns="" id="{00000000-0008-0000-0600-000068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5" name="Text Box 104">
          <a:extLst>
            <a:ext uri="{FF2B5EF4-FFF2-40B4-BE49-F238E27FC236}">
              <a16:creationId xmlns:a16="http://schemas.microsoft.com/office/drawing/2014/main" xmlns="" id="{00000000-0008-0000-0600-000069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6" name="Text Box 105">
          <a:extLst>
            <a:ext uri="{FF2B5EF4-FFF2-40B4-BE49-F238E27FC236}">
              <a16:creationId xmlns:a16="http://schemas.microsoft.com/office/drawing/2014/main" xmlns="" id="{00000000-0008-0000-0600-00006A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7" name="Text Box 106">
          <a:extLst>
            <a:ext uri="{FF2B5EF4-FFF2-40B4-BE49-F238E27FC236}">
              <a16:creationId xmlns:a16="http://schemas.microsoft.com/office/drawing/2014/main" xmlns="" id="{00000000-0008-0000-0600-00006B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8" name="Text Box 107">
          <a:extLst>
            <a:ext uri="{FF2B5EF4-FFF2-40B4-BE49-F238E27FC236}">
              <a16:creationId xmlns:a16="http://schemas.microsoft.com/office/drawing/2014/main" xmlns="" id="{00000000-0008-0000-0600-00006C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89" name="Text Box 108">
          <a:extLst>
            <a:ext uri="{FF2B5EF4-FFF2-40B4-BE49-F238E27FC236}">
              <a16:creationId xmlns:a16="http://schemas.microsoft.com/office/drawing/2014/main" xmlns="" id="{00000000-0008-0000-0600-00006D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0" name="Text Box 109">
          <a:extLst>
            <a:ext uri="{FF2B5EF4-FFF2-40B4-BE49-F238E27FC236}">
              <a16:creationId xmlns:a16="http://schemas.microsoft.com/office/drawing/2014/main" xmlns="" id="{00000000-0008-0000-0600-00006E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1" name="Text Box 110">
          <a:extLst>
            <a:ext uri="{FF2B5EF4-FFF2-40B4-BE49-F238E27FC236}">
              <a16:creationId xmlns:a16="http://schemas.microsoft.com/office/drawing/2014/main" xmlns="" id="{00000000-0008-0000-0600-00006F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2" name="Text Box 111">
          <a:extLst>
            <a:ext uri="{FF2B5EF4-FFF2-40B4-BE49-F238E27FC236}">
              <a16:creationId xmlns:a16="http://schemas.microsoft.com/office/drawing/2014/main" xmlns="" id="{00000000-0008-0000-0600-000070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3" name="Text Box 112">
          <a:extLst>
            <a:ext uri="{FF2B5EF4-FFF2-40B4-BE49-F238E27FC236}">
              <a16:creationId xmlns:a16="http://schemas.microsoft.com/office/drawing/2014/main" xmlns="" id="{00000000-0008-0000-0600-000071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4" name="Text Box 113">
          <a:extLst>
            <a:ext uri="{FF2B5EF4-FFF2-40B4-BE49-F238E27FC236}">
              <a16:creationId xmlns:a16="http://schemas.microsoft.com/office/drawing/2014/main" xmlns="" id="{00000000-0008-0000-0600-000072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5" name="Text Box 114">
          <a:extLst>
            <a:ext uri="{FF2B5EF4-FFF2-40B4-BE49-F238E27FC236}">
              <a16:creationId xmlns:a16="http://schemas.microsoft.com/office/drawing/2014/main" xmlns="" id="{00000000-0008-0000-0600-000073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6" name="Text Box 115">
          <a:extLst>
            <a:ext uri="{FF2B5EF4-FFF2-40B4-BE49-F238E27FC236}">
              <a16:creationId xmlns:a16="http://schemas.microsoft.com/office/drawing/2014/main" xmlns="" id="{00000000-0008-0000-0600-000074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7" name="Text Box 116">
          <a:extLst>
            <a:ext uri="{FF2B5EF4-FFF2-40B4-BE49-F238E27FC236}">
              <a16:creationId xmlns:a16="http://schemas.microsoft.com/office/drawing/2014/main" xmlns="" id="{00000000-0008-0000-0600-000075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8" name="Text Box 117">
          <a:extLst>
            <a:ext uri="{FF2B5EF4-FFF2-40B4-BE49-F238E27FC236}">
              <a16:creationId xmlns:a16="http://schemas.microsoft.com/office/drawing/2014/main" xmlns="" id="{00000000-0008-0000-0600-000076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399" name="Text Box 123">
          <a:extLst>
            <a:ext uri="{FF2B5EF4-FFF2-40B4-BE49-F238E27FC236}">
              <a16:creationId xmlns:a16="http://schemas.microsoft.com/office/drawing/2014/main" xmlns="" id="{00000000-0008-0000-0600-000077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400" name="Text Box 124">
          <a:extLst>
            <a:ext uri="{FF2B5EF4-FFF2-40B4-BE49-F238E27FC236}">
              <a16:creationId xmlns:a16="http://schemas.microsoft.com/office/drawing/2014/main" xmlns="" id="{00000000-0008-0000-0600-000078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401" name="Text Box 125">
          <a:extLst>
            <a:ext uri="{FF2B5EF4-FFF2-40B4-BE49-F238E27FC236}">
              <a16:creationId xmlns:a16="http://schemas.microsoft.com/office/drawing/2014/main" xmlns="" id="{00000000-0008-0000-0600-000079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402" name="Text Box 126">
          <a:extLst>
            <a:ext uri="{FF2B5EF4-FFF2-40B4-BE49-F238E27FC236}">
              <a16:creationId xmlns:a16="http://schemas.microsoft.com/office/drawing/2014/main" xmlns="" id="{00000000-0008-0000-0600-00007A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403" name="Text Box 127">
          <a:extLst>
            <a:ext uri="{FF2B5EF4-FFF2-40B4-BE49-F238E27FC236}">
              <a16:creationId xmlns:a16="http://schemas.microsoft.com/office/drawing/2014/main" xmlns="" id="{00000000-0008-0000-0600-00007B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404" name="Text Box 128">
          <a:extLst>
            <a:ext uri="{FF2B5EF4-FFF2-40B4-BE49-F238E27FC236}">
              <a16:creationId xmlns:a16="http://schemas.microsoft.com/office/drawing/2014/main" xmlns="" id="{00000000-0008-0000-0600-00007C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405" name="Text Box 129">
          <a:extLst>
            <a:ext uri="{FF2B5EF4-FFF2-40B4-BE49-F238E27FC236}">
              <a16:creationId xmlns:a16="http://schemas.microsoft.com/office/drawing/2014/main" xmlns="" id="{00000000-0008-0000-0600-00007D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406" name="Text Box 130">
          <a:extLst>
            <a:ext uri="{FF2B5EF4-FFF2-40B4-BE49-F238E27FC236}">
              <a16:creationId xmlns:a16="http://schemas.microsoft.com/office/drawing/2014/main" xmlns="" id="{00000000-0008-0000-0600-00007E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1857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77</xdr:row>
      <xdr:rowOff>200025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600-00007F050000}"/>
            </a:ext>
          </a:extLst>
        </xdr:cNvPr>
        <xdr:cNvSpPr txBox="1">
          <a:spLocks noChangeArrowheads="1"/>
        </xdr:cNvSpPr>
      </xdr:nvSpPr>
      <xdr:spPr bwMode="auto">
        <a:xfrm>
          <a:off x="87153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08" name="Text Box 95">
          <a:extLst>
            <a:ext uri="{FF2B5EF4-FFF2-40B4-BE49-F238E27FC236}">
              <a16:creationId xmlns:a16="http://schemas.microsoft.com/office/drawing/2014/main" xmlns="" id="{00000000-0008-0000-0600-000080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09" name="Text Box 96">
          <a:extLst>
            <a:ext uri="{FF2B5EF4-FFF2-40B4-BE49-F238E27FC236}">
              <a16:creationId xmlns:a16="http://schemas.microsoft.com/office/drawing/2014/main" xmlns="" id="{00000000-0008-0000-0600-000081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0" name="Text Box 97">
          <a:extLst>
            <a:ext uri="{FF2B5EF4-FFF2-40B4-BE49-F238E27FC236}">
              <a16:creationId xmlns:a16="http://schemas.microsoft.com/office/drawing/2014/main" xmlns="" id="{00000000-0008-0000-0600-000082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1" name="Text Box 98">
          <a:extLst>
            <a:ext uri="{FF2B5EF4-FFF2-40B4-BE49-F238E27FC236}">
              <a16:creationId xmlns:a16="http://schemas.microsoft.com/office/drawing/2014/main" xmlns="" id="{00000000-0008-0000-0600-000083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2" name="Text Box 99">
          <a:extLst>
            <a:ext uri="{FF2B5EF4-FFF2-40B4-BE49-F238E27FC236}">
              <a16:creationId xmlns:a16="http://schemas.microsoft.com/office/drawing/2014/main" xmlns="" id="{00000000-0008-0000-0600-000084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3" name="Text Box 100">
          <a:extLst>
            <a:ext uri="{FF2B5EF4-FFF2-40B4-BE49-F238E27FC236}">
              <a16:creationId xmlns:a16="http://schemas.microsoft.com/office/drawing/2014/main" xmlns="" id="{00000000-0008-0000-0600-000085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4" name="Text Box 101">
          <a:extLst>
            <a:ext uri="{FF2B5EF4-FFF2-40B4-BE49-F238E27FC236}">
              <a16:creationId xmlns:a16="http://schemas.microsoft.com/office/drawing/2014/main" xmlns="" id="{00000000-0008-0000-0600-000086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5" name="Text Box 102">
          <a:extLst>
            <a:ext uri="{FF2B5EF4-FFF2-40B4-BE49-F238E27FC236}">
              <a16:creationId xmlns:a16="http://schemas.microsoft.com/office/drawing/2014/main" xmlns="" id="{00000000-0008-0000-0600-000087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6" name="Text Box 103">
          <a:extLst>
            <a:ext uri="{FF2B5EF4-FFF2-40B4-BE49-F238E27FC236}">
              <a16:creationId xmlns:a16="http://schemas.microsoft.com/office/drawing/2014/main" xmlns="" id="{00000000-0008-0000-0600-000088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7" name="Text Box 104">
          <a:extLst>
            <a:ext uri="{FF2B5EF4-FFF2-40B4-BE49-F238E27FC236}">
              <a16:creationId xmlns:a16="http://schemas.microsoft.com/office/drawing/2014/main" xmlns="" id="{00000000-0008-0000-0600-000089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8" name="Text Box 105">
          <a:extLst>
            <a:ext uri="{FF2B5EF4-FFF2-40B4-BE49-F238E27FC236}">
              <a16:creationId xmlns:a16="http://schemas.microsoft.com/office/drawing/2014/main" xmlns="" id="{00000000-0008-0000-0600-00008A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19" name="Text Box 106">
          <a:extLst>
            <a:ext uri="{FF2B5EF4-FFF2-40B4-BE49-F238E27FC236}">
              <a16:creationId xmlns:a16="http://schemas.microsoft.com/office/drawing/2014/main" xmlns="" id="{00000000-0008-0000-0600-00008B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0" name="Text Box 107">
          <a:extLst>
            <a:ext uri="{FF2B5EF4-FFF2-40B4-BE49-F238E27FC236}">
              <a16:creationId xmlns:a16="http://schemas.microsoft.com/office/drawing/2014/main" xmlns="" id="{00000000-0008-0000-0600-00008C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1" name="Text Box 108">
          <a:extLst>
            <a:ext uri="{FF2B5EF4-FFF2-40B4-BE49-F238E27FC236}">
              <a16:creationId xmlns:a16="http://schemas.microsoft.com/office/drawing/2014/main" xmlns="" id="{00000000-0008-0000-0600-00008D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2" name="Text Box 109">
          <a:extLst>
            <a:ext uri="{FF2B5EF4-FFF2-40B4-BE49-F238E27FC236}">
              <a16:creationId xmlns:a16="http://schemas.microsoft.com/office/drawing/2014/main" xmlns="" id="{00000000-0008-0000-0600-00008E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3" name="Text Box 110">
          <a:extLst>
            <a:ext uri="{FF2B5EF4-FFF2-40B4-BE49-F238E27FC236}">
              <a16:creationId xmlns:a16="http://schemas.microsoft.com/office/drawing/2014/main" xmlns="" id="{00000000-0008-0000-0600-00008F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4" name="Text Box 111">
          <a:extLst>
            <a:ext uri="{FF2B5EF4-FFF2-40B4-BE49-F238E27FC236}">
              <a16:creationId xmlns:a16="http://schemas.microsoft.com/office/drawing/2014/main" xmlns="" id="{00000000-0008-0000-0600-000090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5" name="Text Box 112">
          <a:extLst>
            <a:ext uri="{FF2B5EF4-FFF2-40B4-BE49-F238E27FC236}">
              <a16:creationId xmlns:a16="http://schemas.microsoft.com/office/drawing/2014/main" xmlns="" id="{00000000-0008-0000-0600-000091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6" name="Text Box 113">
          <a:extLst>
            <a:ext uri="{FF2B5EF4-FFF2-40B4-BE49-F238E27FC236}">
              <a16:creationId xmlns:a16="http://schemas.microsoft.com/office/drawing/2014/main" xmlns="" id="{00000000-0008-0000-0600-000092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7" name="Text Box 114">
          <a:extLst>
            <a:ext uri="{FF2B5EF4-FFF2-40B4-BE49-F238E27FC236}">
              <a16:creationId xmlns:a16="http://schemas.microsoft.com/office/drawing/2014/main" xmlns="" id="{00000000-0008-0000-0600-000093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8" name="Text Box 115">
          <a:extLst>
            <a:ext uri="{FF2B5EF4-FFF2-40B4-BE49-F238E27FC236}">
              <a16:creationId xmlns:a16="http://schemas.microsoft.com/office/drawing/2014/main" xmlns="" id="{00000000-0008-0000-0600-000094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29" name="Text Box 116">
          <a:extLst>
            <a:ext uri="{FF2B5EF4-FFF2-40B4-BE49-F238E27FC236}">
              <a16:creationId xmlns:a16="http://schemas.microsoft.com/office/drawing/2014/main" xmlns="" id="{00000000-0008-0000-0600-000095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30" name="Text Box 117">
          <a:extLst>
            <a:ext uri="{FF2B5EF4-FFF2-40B4-BE49-F238E27FC236}">
              <a16:creationId xmlns:a16="http://schemas.microsoft.com/office/drawing/2014/main" xmlns="" id="{00000000-0008-0000-0600-000096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77</xdr:row>
      <xdr:rowOff>0</xdr:rowOff>
    </xdr:from>
    <xdr:to>
      <xdr:col>8</xdr:col>
      <xdr:colOff>2247900</xdr:colOff>
      <xdr:row>77</xdr:row>
      <xdr:rowOff>200025</xdr:rowOff>
    </xdr:to>
    <xdr:sp macro="" textlink="">
      <xdr:nvSpPr>
        <xdr:cNvPr id="1431" name="Text Box 118">
          <a:extLst>
            <a:ext uri="{FF2B5EF4-FFF2-40B4-BE49-F238E27FC236}">
              <a16:creationId xmlns:a16="http://schemas.microsoft.com/office/drawing/2014/main" xmlns="" id="{00000000-0008-0000-0600-000097050000}"/>
            </a:ext>
          </a:extLst>
        </xdr:cNvPr>
        <xdr:cNvSpPr txBox="1">
          <a:spLocks noChangeArrowheads="1"/>
        </xdr:cNvSpPr>
      </xdr:nvSpPr>
      <xdr:spPr bwMode="auto">
        <a:xfrm>
          <a:off x="87153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209550</xdr:rowOff>
    </xdr:to>
    <xdr:sp macro="" textlink="">
      <xdr:nvSpPr>
        <xdr:cNvPr id="1432" name="Text Box 119">
          <a:extLst>
            <a:ext uri="{FF2B5EF4-FFF2-40B4-BE49-F238E27FC236}">
              <a16:creationId xmlns:a16="http://schemas.microsoft.com/office/drawing/2014/main" xmlns="" id="{00000000-0008-0000-0600-000098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126</xdr:row>
      <xdr:rowOff>0</xdr:rowOff>
    </xdr:from>
    <xdr:to>
      <xdr:col>8</xdr:col>
      <xdr:colOff>2247900</xdr:colOff>
      <xdr:row>134</xdr:row>
      <xdr:rowOff>209550</xdr:rowOff>
    </xdr:to>
    <xdr:sp macro="" textlink="">
      <xdr:nvSpPr>
        <xdr:cNvPr id="1433" name="Text Box 120">
          <a:extLst>
            <a:ext uri="{FF2B5EF4-FFF2-40B4-BE49-F238E27FC236}">
              <a16:creationId xmlns:a16="http://schemas.microsoft.com/office/drawing/2014/main" xmlns="" id="{00000000-0008-0000-0600-000099050000}"/>
            </a:ext>
          </a:extLst>
        </xdr:cNvPr>
        <xdr:cNvSpPr txBox="1">
          <a:spLocks noChangeArrowheads="1"/>
        </xdr:cNvSpPr>
      </xdr:nvSpPr>
      <xdr:spPr bwMode="auto">
        <a:xfrm>
          <a:off x="8715375" y="76514325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34" name="Text Box 123">
          <a:extLst>
            <a:ext uri="{FF2B5EF4-FFF2-40B4-BE49-F238E27FC236}">
              <a16:creationId xmlns:a16="http://schemas.microsoft.com/office/drawing/2014/main" xmlns="" id="{00000000-0008-0000-0600-00009A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35" name="Text Box 124">
          <a:extLst>
            <a:ext uri="{FF2B5EF4-FFF2-40B4-BE49-F238E27FC236}">
              <a16:creationId xmlns:a16="http://schemas.microsoft.com/office/drawing/2014/main" xmlns="" id="{00000000-0008-0000-0600-00009B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36" name="Text Box 125">
          <a:extLst>
            <a:ext uri="{FF2B5EF4-FFF2-40B4-BE49-F238E27FC236}">
              <a16:creationId xmlns:a16="http://schemas.microsoft.com/office/drawing/2014/main" xmlns="" id="{00000000-0008-0000-0600-00009C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37" name="Text Box 126">
          <a:extLst>
            <a:ext uri="{FF2B5EF4-FFF2-40B4-BE49-F238E27FC236}">
              <a16:creationId xmlns:a16="http://schemas.microsoft.com/office/drawing/2014/main" xmlns="" id="{00000000-0008-0000-0600-00009D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38" name="Text Box 127">
          <a:extLst>
            <a:ext uri="{FF2B5EF4-FFF2-40B4-BE49-F238E27FC236}">
              <a16:creationId xmlns:a16="http://schemas.microsoft.com/office/drawing/2014/main" xmlns="" id="{00000000-0008-0000-0600-00009E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39" name="Text Box 128">
          <a:extLst>
            <a:ext uri="{FF2B5EF4-FFF2-40B4-BE49-F238E27FC236}">
              <a16:creationId xmlns:a16="http://schemas.microsoft.com/office/drawing/2014/main" xmlns="" id="{00000000-0008-0000-0600-00009F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40" name="Text Box 129">
          <a:extLst>
            <a:ext uri="{FF2B5EF4-FFF2-40B4-BE49-F238E27FC236}">
              <a16:creationId xmlns:a16="http://schemas.microsoft.com/office/drawing/2014/main" xmlns="" id="{00000000-0008-0000-0600-0000A0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441" name="Text Box 130">
          <a:extLst>
            <a:ext uri="{FF2B5EF4-FFF2-40B4-BE49-F238E27FC236}">
              <a16:creationId xmlns:a16="http://schemas.microsoft.com/office/drawing/2014/main" xmlns="" id="{00000000-0008-0000-0600-0000A105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42" name="Text Box 26">
          <a:extLst>
            <a:ext uri="{FF2B5EF4-FFF2-40B4-BE49-F238E27FC236}">
              <a16:creationId xmlns:a16="http://schemas.microsoft.com/office/drawing/2014/main" xmlns="" id="{00000000-0008-0000-0600-0000A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43" name="Text Box 27">
          <a:extLst>
            <a:ext uri="{FF2B5EF4-FFF2-40B4-BE49-F238E27FC236}">
              <a16:creationId xmlns:a16="http://schemas.microsoft.com/office/drawing/2014/main" xmlns="" id="{00000000-0008-0000-0600-0000A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44" name="Text Box 28">
          <a:extLst>
            <a:ext uri="{FF2B5EF4-FFF2-40B4-BE49-F238E27FC236}">
              <a16:creationId xmlns:a16="http://schemas.microsoft.com/office/drawing/2014/main" xmlns="" id="{00000000-0008-0000-0600-0000A4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45" name="Text Box 29">
          <a:extLst>
            <a:ext uri="{FF2B5EF4-FFF2-40B4-BE49-F238E27FC236}">
              <a16:creationId xmlns:a16="http://schemas.microsoft.com/office/drawing/2014/main" xmlns="" id="{00000000-0008-0000-0600-0000A5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46" name="Text Box 30">
          <a:extLst>
            <a:ext uri="{FF2B5EF4-FFF2-40B4-BE49-F238E27FC236}">
              <a16:creationId xmlns:a16="http://schemas.microsoft.com/office/drawing/2014/main" xmlns="" id="{00000000-0008-0000-0600-0000A6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47" name="Text Box 31">
          <a:extLst>
            <a:ext uri="{FF2B5EF4-FFF2-40B4-BE49-F238E27FC236}">
              <a16:creationId xmlns:a16="http://schemas.microsoft.com/office/drawing/2014/main" xmlns="" id="{00000000-0008-0000-0600-0000A7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xmlns="" id="{00000000-0008-0000-0600-0000A8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49" name="Text Box 33">
          <a:extLst>
            <a:ext uri="{FF2B5EF4-FFF2-40B4-BE49-F238E27FC236}">
              <a16:creationId xmlns:a16="http://schemas.microsoft.com/office/drawing/2014/main" xmlns="" id="{00000000-0008-0000-0600-0000A9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0" name="Text Box 34">
          <a:extLst>
            <a:ext uri="{FF2B5EF4-FFF2-40B4-BE49-F238E27FC236}">
              <a16:creationId xmlns:a16="http://schemas.microsoft.com/office/drawing/2014/main" xmlns="" id="{00000000-0008-0000-0600-0000AA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1" name="Text Box 35">
          <a:extLst>
            <a:ext uri="{FF2B5EF4-FFF2-40B4-BE49-F238E27FC236}">
              <a16:creationId xmlns:a16="http://schemas.microsoft.com/office/drawing/2014/main" xmlns="" id="{00000000-0008-0000-0600-0000AB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2" name="Text Box 36">
          <a:extLst>
            <a:ext uri="{FF2B5EF4-FFF2-40B4-BE49-F238E27FC236}">
              <a16:creationId xmlns:a16="http://schemas.microsoft.com/office/drawing/2014/main" xmlns="" id="{00000000-0008-0000-0600-0000AC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3" name="Text Box 37">
          <a:extLst>
            <a:ext uri="{FF2B5EF4-FFF2-40B4-BE49-F238E27FC236}">
              <a16:creationId xmlns:a16="http://schemas.microsoft.com/office/drawing/2014/main" xmlns="" id="{00000000-0008-0000-0600-0000AD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4" name="Text Box 38">
          <a:extLst>
            <a:ext uri="{FF2B5EF4-FFF2-40B4-BE49-F238E27FC236}">
              <a16:creationId xmlns:a16="http://schemas.microsoft.com/office/drawing/2014/main" xmlns="" id="{00000000-0008-0000-0600-0000AE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xmlns="" id="{00000000-0008-0000-0600-0000AF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6" name="Text Box 40">
          <a:extLst>
            <a:ext uri="{FF2B5EF4-FFF2-40B4-BE49-F238E27FC236}">
              <a16:creationId xmlns:a16="http://schemas.microsoft.com/office/drawing/2014/main" xmlns="" id="{00000000-0008-0000-0600-0000B0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7" name="Text Box 41">
          <a:extLst>
            <a:ext uri="{FF2B5EF4-FFF2-40B4-BE49-F238E27FC236}">
              <a16:creationId xmlns:a16="http://schemas.microsoft.com/office/drawing/2014/main" xmlns="" id="{00000000-0008-0000-0600-0000B1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8" name="Text Box 42">
          <a:extLst>
            <a:ext uri="{FF2B5EF4-FFF2-40B4-BE49-F238E27FC236}">
              <a16:creationId xmlns:a16="http://schemas.microsoft.com/office/drawing/2014/main" xmlns="" id="{00000000-0008-0000-0600-0000B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59" name="Text Box 43">
          <a:extLst>
            <a:ext uri="{FF2B5EF4-FFF2-40B4-BE49-F238E27FC236}">
              <a16:creationId xmlns:a16="http://schemas.microsoft.com/office/drawing/2014/main" xmlns="" id="{00000000-0008-0000-0600-0000B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0" name="Text Box 44">
          <a:extLst>
            <a:ext uri="{FF2B5EF4-FFF2-40B4-BE49-F238E27FC236}">
              <a16:creationId xmlns:a16="http://schemas.microsoft.com/office/drawing/2014/main" xmlns="" id="{00000000-0008-0000-0600-0000B4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1" name="Text Box 45">
          <a:extLst>
            <a:ext uri="{FF2B5EF4-FFF2-40B4-BE49-F238E27FC236}">
              <a16:creationId xmlns:a16="http://schemas.microsoft.com/office/drawing/2014/main" xmlns="" id="{00000000-0008-0000-0600-0000B5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xmlns="" id="{00000000-0008-0000-0600-0000B6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3" name="Text Box 47">
          <a:extLst>
            <a:ext uri="{FF2B5EF4-FFF2-40B4-BE49-F238E27FC236}">
              <a16:creationId xmlns:a16="http://schemas.microsoft.com/office/drawing/2014/main" xmlns="" id="{00000000-0008-0000-0600-0000B7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4" name="Text Box 49">
          <a:extLst>
            <a:ext uri="{FF2B5EF4-FFF2-40B4-BE49-F238E27FC236}">
              <a16:creationId xmlns:a16="http://schemas.microsoft.com/office/drawing/2014/main" xmlns="" id="{00000000-0008-0000-0600-0000B8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5" name="Text Box 50">
          <a:extLst>
            <a:ext uri="{FF2B5EF4-FFF2-40B4-BE49-F238E27FC236}">
              <a16:creationId xmlns:a16="http://schemas.microsoft.com/office/drawing/2014/main" xmlns="" id="{00000000-0008-0000-0600-0000B9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6" name="Text Box 51">
          <a:extLst>
            <a:ext uri="{FF2B5EF4-FFF2-40B4-BE49-F238E27FC236}">
              <a16:creationId xmlns:a16="http://schemas.microsoft.com/office/drawing/2014/main" xmlns="" id="{00000000-0008-0000-0600-0000BA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7" name="Text Box 52">
          <a:extLst>
            <a:ext uri="{FF2B5EF4-FFF2-40B4-BE49-F238E27FC236}">
              <a16:creationId xmlns:a16="http://schemas.microsoft.com/office/drawing/2014/main" xmlns="" id="{00000000-0008-0000-0600-0000BB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8" name="Text Box 53">
          <a:extLst>
            <a:ext uri="{FF2B5EF4-FFF2-40B4-BE49-F238E27FC236}">
              <a16:creationId xmlns:a16="http://schemas.microsoft.com/office/drawing/2014/main" xmlns="" id="{00000000-0008-0000-0600-0000BC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69" name="Text Box 54">
          <a:extLst>
            <a:ext uri="{FF2B5EF4-FFF2-40B4-BE49-F238E27FC236}">
              <a16:creationId xmlns:a16="http://schemas.microsoft.com/office/drawing/2014/main" xmlns="" id="{00000000-0008-0000-0600-0000BD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0" name="Text Box 55">
          <a:extLst>
            <a:ext uri="{FF2B5EF4-FFF2-40B4-BE49-F238E27FC236}">
              <a16:creationId xmlns:a16="http://schemas.microsoft.com/office/drawing/2014/main" xmlns="" id="{00000000-0008-0000-0600-0000BE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1" name="Text Box 56">
          <a:extLst>
            <a:ext uri="{FF2B5EF4-FFF2-40B4-BE49-F238E27FC236}">
              <a16:creationId xmlns:a16="http://schemas.microsoft.com/office/drawing/2014/main" xmlns="" id="{00000000-0008-0000-0600-0000BF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2" name="Text Box 57">
          <a:extLst>
            <a:ext uri="{FF2B5EF4-FFF2-40B4-BE49-F238E27FC236}">
              <a16:creationId xmlns:a16="http://schemas.microsoft.com/office/drawing/2014/main" xmlns="" id="{00000000-0008-0000-0600-0000C0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3" name="Text Box 58">
          <a:extLst>
            <a:ext uri="{FF2B5EF4-FFF2-40B4-BE49-F238E27FC236}">
              <a16:creationId xmlns:a16="http://schemas.microsoft.com/office/drawing/2014/main" xmlns="" id="{00000000-0008-0000-0600-0000C1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4" name="Text Box 59">
          <a:extLst>
            <a:ext uri="{FF2B5EF4-FFF2-40B4-BE49-F238E27FC236}">
              <a16:creationId xmlns:a16="http://schemas.microsoft.com/office/drawing/2014/main" xmlns="" id="{00000000-0008-0000-0600-0000C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5" name="Text Box 60">
          <a:extLst>
            <a:ext uri="{FF2B5EF4-FFF2-40B4-BE49-F238E27FC236}">
              <a16:creationId xmlns:a16="http://schemas.microsoft.com/office/drawing/2014/main" xmlns="" id="{00000000-0008-0000-0600-0000C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6" name="Text Box 61">
          <a:extLst>
            <a:ext uri="{FF2B5EF4-FFF2-40B4-BE49-F238E27FC236}">
              <a16:creationId xmlns:a16="http://schemas.microsoft.com/office/drawing/2014/main" xmlns="" id="{00000000-0008-0000-0600-0000C4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7" name="Text Box 62">
          <a:extLst>
            <a:ext uri="{FF2B5EF4-FFF2-40B4-BE49-F238E27FC236}">
              <a16:creationId xmlns:a16="http://schemas.microsoft.com/office/drawing/2014/main" xmlns="" id="{00000000-0008-0000-0600-0000C5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xmlns="" id="{00000000-0008-0000-0600-0000C6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79" name="Text Box 64">
          <a:extLst>
            <a:ext uri="{FF2B5EF4-FFF2-40B4-BE49-F238E27FC236}">
              <a16:creationId xmlns:a16="http://schemas.microsoft.com/office/drawing/2014/main" xmlns="" id="{00000000-0008-0000-0600-0000C7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xmlns="" id="{00000000-0008-0000-0600-0000C8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1" name="Text Box 66">
          <a:extLst>
            <a:ext uri="{FF2B5EF4-FFF2-40B4-BE49-F238E27FC236}">
              <a16:creationId xmlns:a16="http://schemas.microsoft.com/office/drawing/2014/main" xmlns="" id="{00000000-0008-0000-0600-0000C9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2" name="Text Box 67">
          <a:extLst>
            <a:ext uri="{FF2B5EF4-FFF2-40B4-BE49-F238E27FC236}">
              <a16:creationId xmlns:a16="http://schemas.microsoft.com/office/drawing/2014/main" xmlns="" id="{00000000-0008-0000-0600-0000CA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3" name="Text Box 68">
          <a:extLst>
            <a:ext uri="{FF2B5EF4-FFF2-40B4-BE49-F238E27FC236}">
              <a16:creationId xmlns:a16="http://schemas.microsoft.com/office/drawing/2014/main" xmlns="" id="{00000000-0008-0000-0600-0000CB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4" name="Text Box 69">
          <a:extLst>
            <a:ext uri="{FF2B5EF4-FFF2-40B4-BE49-F238E27FC236}">
              <a16:creationId xmlns:a16="http://schemas.microsoft.com/office/drawing/2014/main" xmlns="" id="{00000000-0008-0000-0600-0000CC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5" name="Text Box 70">
          <a:extLst>
            <a:ext uri="{FF2B5EF4-FFF2-40B4-BE49-F238E27FC236}">
              <a16:creationId xmlns:a16="http://schemas.microsoft.com/office/drawing/2014/main" xmlns="" id="{00000000-0008-0000-0600-0000CD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6" name="Text Box 71">
          <a:extLst>
            <a:ext uri="{FF2B5EF4-FFF2-40B4-BE49-F238E27FC236}">
              <a16:creationId xmlns:a16="http://schemas.microsoft.com/office/drawing/2014/main" xmlns="" id="{00000000-0008-0000-0600-0000CE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7" name="Text Box 72">
          <a:extLst>
            <a:ext uri="{FF2B5EF4-FFF2-40B4-BE49-F238E27FC236}">
              <a16:creationId xmlns:a16="http://schemas.microsoft.com/office/drawing/2014/main" xmlns="" id="{00000000-0008-0000-0600-0000CF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8" name="Text Box 73">
          <a:extLst>
            <a:ext uri="{FF2B5EF4-FFF2-40B4-BE49-F238E27FC236}">
              <a16:creationId xmlns:a16="http://schemas.microsoft.com/office/drawing/2014/main" xmlns="" id="{00000000-0008-0000-0600-0000D0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89" name="Text Box 74">
          <a:extLst>
            <a:ext uri="{FF2B5EF4-FFF2-40B4-BE49-F238E27FC236}">
              <a16:creationId xmlns:a16="http://schemas.microsoft.com/office/drawing/2014/main" xmlns="" id="{00000000-0008-0000-0600-0000D1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0" name="Text Box 75">
          <a:extLst>
            <a:ext uri="{FF2B5EF4-FFF2-40B4-BE49-F238E27FC236}">
              <a16:creationId xmlns:a16="http://schemas.microsoft.com/office/drawing/2014/main" xmlns="" id="{00000000-0008-0000-0600-0000D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1" name="Text Box 76">
          <a:extLst>
            <a:ext uri="{FF2B5EF4-FFF2-40B4-BE49-F238E27FC236}">
              <a16:creationId xmlns:a16="http://schemas.microsoft.com/office/drawing/2014/main" xmlns="" id="{00000000-0008-0000-0600-0000D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2" name="Text Box 77">
          <a:extLst>
            <a:ext uri="{FF2B5EF4-FFF2-40B4-BE49-F238E27FC236}">
              <a16:creationId xmlns:a16="http://schemas.microsoft.com/office/drawing/2014/main" xmlns="" id="{00000000-0008-0000-0600-0000D4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3" name="Text Box 78">
          <a:extLst>
            <a:ext uri="{FF2B5EF4-FFF2-40B4-BE49-F238E27FC236}">
              <a16:creationId xmlns:a16="http://schemas.microsoft.com/office/drawing/2014/main" xmlns="" id="{00000000-0008-0000-0600-0000D5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4" name="Text Box 79">
          <a:extLst>
            <a:ext uri="{FF2B5EF4-FFF2-40B4-BE49-F238E27FC236}">
              <a16:creationId xmlns:a16="http://schemas.microsoft.com/office/drawing/2014/main" xmlns="" id="{00000000-0008-0000-0600-0000D6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5" name="Text Box 80">
          <a:extLst>
            <a:ext uri="{FF2B5EF4-FFF2-40B4-BE49-F238E27FC236}">
              <a16:creationId xmlns:a16="http://schemas.microsoft.com/office/drawing/2014/main" xmlns="" id="{00000000-0008-0000-0600-0000D7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6" name="Text Box 81">
          <a:extLst>
            <a:ext uri="{FF2B5EF4-FFF2-40B4-BE49-F238E27FC236}">
              <a16:creationId xmlns:a16="http://schemas.microsoft.com/office/drawing/2014/main" xmlns="" id="{00000000-0008-0000-0600-0000D8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7" name="Text Box 82">
          <a:extLst>
            <a:ext uri="{FF2B5EF4-FFF2-40B4-BE49-F238E27FC236}">
              <a16:creationId xmlns:a16="http://schemas.microsoft.com/office/drawing/2014/main" xmlns="" id="{00000000-0008-0000-0600-0000D9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8" name="Text Box 83">
          <a:extLst>
            <a:ext uri="{FF2B5EF4-FFF2-40B4-BE49-F238E27FC236}">
              <a16:creationId xmlns:a16="http://schemas.microsoft.com/office/drawing/2014/main" xmlns="" id="{00000000-0008-0000-0600-0000DA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499" name="Text Box 84">
          <a:extLst>
            <a:ext uri="{FF2B5EF4-FFF2-40B4-BE49-F238E27FC236}">
              <a16:creationId xmlns:a16="http://schemas.microsoft.com/office/drawing/2014/main" xmlns="" id="{00000000-0008-0000-0600-0000DB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500" name="Text Box 85">
          <a:extLst>
            <a:ext uri="{FF2B5EF4-FFF2-40B4-BE49-F238E27FC236}">
              <a16:creationId xmlns:a16="http://schemas.microsoft.com/office/drawing/2014/main" xmlns="" id="{00000000-0008-0000-0600-0000DC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501" name="Text Box 86">
          <a:extLst>
            <a:ext uri="{FF2B5EF4-FFF2-40B4-BE49-F238E27FC236}">
              <a16:creationId xmlns:a16="http://schemas.microsoft.com/office/drawing/2014/main" xmlns="" id="{00000000-0008-0000-0600-0000DD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502" name="Text Box 87">
          <a:extLst>
            <a:ext uri="{FF2B5EF4-FFF2-40B4-BE49-F238E27FC236}">
              <a16:creationId xmlns:a16="http://schemas.microsoft.com/office/drawing/2014/main" xmlns="" id="{00000000-0008-0000-0600-0000DE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503" name="Text Box 88">
          <a:extLst>
            <a:ext uri="{FF2B5EF4-FFF2-40B4-BE49-F238E27FC236}">
              <a16:creationId xmlns:a16="http://schemas.microsoft.com/office/drawing/2014/main" xmlns="" id="{00000000-0008-0000-0600-0000DF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504" name="Text Box 89">
          <a:extLst>
            <a:ext uri="{FF2B5EF4-FFF2-40B4-BE49-F238E27FC236}">
              <a16:creationId xmlns:a16="http://schemas.microsoft.com/office/drawing/2014/main" xmlns="" id="{00000000-0008-0000-0600-0000E0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505" name="Text Box 90">
          <a:extLst>
            <a:ext uri="{FF2B5EF4-FFF2-40B4-BE49-F238E27FC236}">
              <a16:creationId xmlns:a16="http://schemas.microsoft.com/office/drawing/2014/main" xmlns="" id="{00000000-0008-0000-0600-0000E1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506" name="Text Box 91">
          <a:extLst>
            <a:ext uri="{FF2B5EF4-FFF2-40B4-BE49-F238E27FC236}">
              <a16:creationId xmlns:a16="http://schemas.microsoft.com/office/drawing/2014/main" xmlns="" id="{00000000-0008-0000-0600-0000E2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89</xdr:row>
      <xdr:rowOff>0</xdr:rowOff>
    </xdr:from>
    <xdr:to>
      <xdr:col>8</xdr:col>
      <xdr:colOff>2162175</xdr:colOff>
      <xdr:row>89</xdr:row>
      <xdr:rowOff>161925</xdr:rowOff>
    </xdr:to>
    <xdr:sp macro="" textlink="">
      <xdr:nvSpPr>
        <xdr:cNvPr id="1507" name="Text Box 92">
          <a:extLst>
            <a:ext uri="{FF2B5EF4-FFF2-40B4-BE49-F238E27FC236}">
              <a16:creationId xmlns:a16="http://schemas.microsoft.com/office/drawing/2014/main" xmlns="" id="{00000000-0008-0000-0600-0000E3050000}"/>
            </a:ext>
          </a:extLst>
        </xdr:cNvPr>
        <xdr:cNvSpPr txBox="1">
          <a:spLocks noChangeArrowheads="1"/>
        </xdr:cNvSpPr>
      </xdr:nvSpPr>
      <xdr:spPr bwMode="auto">
        <a:xfrm>
          <a:off x="8715375" y="4852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08" name="Text Box 26">
          <a:extLst>
            <a:ext uri="{FF2B5EF4-FFF2-40B4-BE49-F238E27FC236}">
              <a16:creationId xmlns:a16="http://schemas.microsoft.com/office/drawing/2014/main" xmlns="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09" name="Text Box 27">
          <a:extLst>
            <a:ext uri="{FF2B5EF4-FFF2-40B4-BE49-F238E27FC236}">
              <a16:creationId xmlns:a16="http://schemas.microsoft.com/office/drawing/2014/main" xmlns="" id="{00000000-0008-0000-0600-0000E5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0" name="Text Box 28">
          <a:extLst>
            <a:ext uri="{FF2B5EF4-FFF2-40B4-BE49-F238E27FC236}">
              <a16:creationId xmlns:a16="http://schemas.microsoft.com/office/drawing/2014/main" xmlns="" id="{00000000-0008-0000-0600-0000E6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1" name="Text Box 29">
          <a:extLst>
            <a:ext uri="{FF2B5EF4-FFF2-40B4-BE49-F238E27FC236}">
              <a16:creationId xmlns:a16="http://schemas.microsoft.com/office/drawing/2014/main" xmlns="" id="{00000000-0008-0000-0600-0000E7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2" name="Text Box 30">
          <a:extLst>
            <a:ext uri="{FF2B5EF4-FFF2-40B4-BE49-F238E27FC236}">
              <a16:creationId xmlns:a16="http://schemas.microsoft.com/office/drawing/2014/main" xmlns="" id="{00000000-0008-0000-0600-0000E8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3" name="Text Box 31">
          <a:extLst>
            <a:ext uri="{FF2B5EF4-FFF2-40B4-BE49-F238E27FC236}">
              <a16:creationId xmlns:a16="http://schemas.microsoft.com/office/drawing/2014/main" xmlns="" id="{00000000-0008-0000-0600-0000E9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4" name="Text Box 32">
          <a:extLst>
            <a:ext uri="{FF2B5EF4-FFF2-40B4-BE49-F238E27FC236}">
              <a16:creationId xmlns:a16="http://schemas.microsoft.com/office/drawing/2014/main" xmlns="" id="{00000000-0008-0000-0600-0000EA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5" name="Text Box 33">
          <a:extLst>
            <a:ext uri="{FF2B5EF4-FFF2-40B4-BE49-F238E27FC236}">
              <a16:creationId xmlns:a16="http://schemas.microsoft.com/office/drawing/2014/main" xmlns="" id="{00000000-0008-0000-0600-0000EB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6" name="Text Box 34">
          <a:extLst>
            <a:ext uri="{FF2B5EF4-FFF2-40B4-BE49-F238E27FC236}">
              <a16:creationId xmlns:a16="http://schemas.microsoft.com/office/drawing/2014/main" xmlns="" id="{00000000-0008-0000-0600-0000EC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7" name="Text Box 35">
          <a:extLst>
            <a:ext uri="{FF2B5EF4-FFF2-40B4-BE49-F238E27FC236}">
              <a16:creationId xmlns:a16="http://schemas.microsoft.com/office/drawing/2014/main" xmlns="" id="{00000000-0008-0000-0600-0000ED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8" name="Text Box 36">
          <a:extLst>
            <a:ext uri="{FF2B5EF4-FFF2-40B4-BE49-F238E27FC236}">
              <a16:creationId xmlns:a16="http://schemas.microsoft.com/office/drawing/2014/main" xmlns="" id="{00000000-0008-0000-0600-0000EE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19" name="Text Box 37">
          <a:extLst>
            <a:ext uri="{FF2B5EF4-FFF2-40B4-BE49-F238E27FC236}">
              <a16:creationId xmlns:a16="http://schemas.microsoft.com/office/drawing/2014/main" xmlns="" id="{00000000-0008-0000-0600-0000EF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0" name="Text Box 38">
          <a:extLst>
            <a:ext uri="{FF2B5EF4-FFF2-40B4-BE49-F238E27FC236}">
              <a16:creationId xmlns:a16="http://schemas.microsoft.com/office/drawing/2014/main" xmlns="" id="{00000000-0008-0000-0600-0000F0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xmlns="" id="{00000000-0008-0000-0600-0000F1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2" name="Text Box 40">
          <a:extLst>
            <a:ext uri="{FF2B5EF4-FFF2-40B4-BE49-F238E27FC236}">
              <a16:creationId xmlns:a16="http://schemas.microsoft.com/office/drawing/2014/main" xmlns="" id="{00000000-0008-0000-0600-0000F2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3" name="Text Box 41">
          <a:extLst>
            <a:ext uri="{FF2B5EF4-FFF2-40B4-BE49-F238E27FC236}">
              <a16:creationId xmlns:a16="http://schemas.microsoft.com/office/drawing/2014/main" xmlns="" id="{00000000-0008-0000-0600-0000F3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4" name="Text Box 42">
          <a:extLst>
            <a:ext uri="{FF2B5EF4-FFF2-40B4-BE49-F238E27FC236}">
              <a16:creationId xmlns:a16="http://schemas.microsoft.com/office/drawing/2014/main" xmlns="" id="{00000000-0008-0000-0600-0000F4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5" name="Text Box 43">
          <a:extLst>
            <a:ext uri="{FF2B5EF4-FFF2-40B4-BE49-F238E27FC236}">
              <a16:creationId xmlns:a16="http://schemas.microsoft.com/office/drawing/2014/main" xmlns="" id="{00000000-0008-0000-0600-0000F5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6" name="Text Box 44">
          <a:extLst>
            <a:ext uri="{FF2B5EF4-FFF2-40B4-BE49-F238E27FC236}">
              <a16:creationId xmlns:a16="http://schemas.microsoft.com/office/drawing/2014/main" xmlns="" id="{00000000-0008-0000-0600-0000F6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7" name="Text Box 45">
          <a:extLst>
            <a:ext uri="{FF2B5EF4-FFF2-40B4-BE49-F238E27FC236}">
              <a16:creationId xmlns:a16="http://schemas.microsoft.com/office/drawing/2014/main" xmlns="" id="{00000000-0008-0000-0600-0000F7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xmlns="" id="{00000000-0008-0000-0600-0000F8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29" name="Text Box 47">
          <a:extLst>
            <a:ext uri="{FF2B5EF4-FFF2-40B4-BE49-F238E27FC236}">
              <a16:creationId xmlns:a16="http://schemas.microsoft.com/office/drawing/2014/main" xmlns="" id="{00000000-0008-0000-0600-0000F9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0" name="Text Box 49">
          <a:extLst>
            <a:ext uri="{FF2B5EF4-FFF2-40B4-BE49-F238E27FC236}">
              <a16:creationId xmlns:a16="http://schemas.microsoft.com/office/drawing/2014/main" xmlns="" id="{00000000-0008-0000-0600-0000FA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1" name="Text Box 50">
          <a:extLst>
            <a:ext uri="{FF2B5EF4-FFF2-40B4-BE49-F238E27FC236}">
              <a16:creationId xmlns:a16="http://schemas.microsoft.com/office/drawing/2014/main" xmlns="" id="{00000000-0008-0000-0600-0000FB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2" name="Text Box 51">
          <a:extLst>
            <a:ext uri="{FF2B5EF4-FFF2-40B4-BE49-F238E27FC236}">
              <a16:creationId xmlns:a16="http://schemas.microsoft.com/office/drawing/2014/main" xmlns="" id="{00000000-0008-0000-0600-0000FC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3" name="Text Box 52">
          <a:extLst>
            <a:ext uri="{FF2B5EF4-FFF2-40B4-BE49-F238E27FC236}">
              <a16:creationId xmlns:a16="http://schemas.microsoft.com/office/drawing/2014/main" xmlns="" id="{00000000-0008-0000-0600-0000FD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4" name="Text Box 53">
          <a:extLst>
            <a:ext uri="{FF2B5EF4-FFF2-40B4-BE49-F238E27FC236}">
              <a16:creationId xmlns:a16="http://schemas.microsoft.com/office/drawing/2014/main" xmlns="" id="{00000000-0008-0000-0600-0000FE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5" name="Text Box 54">
          <a:extLst>
            <a:ext uri="{FF2B5EF4-FFF2-40B4-BE49-F238E27FC236}">
              <a16:creationId xmlns:a16="http://schemas.microsoft.com/office/drawing/2014/main" xmlns="" id="{00000000-0008-0000-0600-0000FF05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6" name="Text Box 55">
          <a:extLst>
            <a:ext uri="{FF2B5EF4-FFF2-40B4-BE49-F238E27FC236}">
              <a16:creationId xmlns:a16="http://schemas.microsoft.com/office/drawing/2014/main" xmlns="" id="{00000000-0008-0000-0600-000000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7" name="Text Box 56">
          <a:extLst>
            <a:ext uri="{FF2B5EF4-FFF2-40B4-BE49-F238E27FC236}">
              <a16:creationId xmlns:a16="http://schemas.microsoft.com/office/drawing/2014/main" xmlns="" id="{00000000-0008-0000-0600-000001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8" name="Text Box 57">
          <a:extLst>
            <a:ext uri="{FF2B5EF4-FFF2-40B4-BE49-F238E27FC236}">
              <a16:creationId xmlns:a16="http://schemas.microsoft.com/office/drawing/2014/main" xmlns="" id="{00000000-0008-0000-0600-000002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39" name="Text Box 58">
          <a:extLst>
            <a:ext uri="{FF2B5EF4-FFF2-40B4-BE49-F238E27FC236}">
              <a16:creationId xmlns:a16="http://schemas.microsoft.com/office/drawing/2014/main" xmlns="" id="{00000000-0008-0000-0600-000003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0" name="Text Box 59">
          <a:extLst>
            <a:ext uri="{FF2B5EF4-FFF2-40B4-BE49-F238E27FC236}">
              <a16:creationId xmlns:a16="http://schemas.microsoft.com/office/drawing/2014/main" xmlns="" id="{00000000-0008-0000-0600-000004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1" name="Text Box 60">
          <a:extLst>
            <a:ext uri="{FF2B5EF4-FFF2-40B4-BE49-F238E27FC236}">
              <a16:creationId xmlns:a16="http://schemas.microsoft.com/office/drawing/2014/main" xmlns="" id="{00000000-0008-0000-0600-000005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2" name="Text Box 61">
          <a:extLst>
            <a:ext uri="{FF2B5EF4-FFF2-40B4-BE49-F238E27FC236}">
              <a16:creationId xmlns:a16="http://schemas.microsoft.com/office/drawing/2014/main" xmlns="" id="{00000000-0008-0000-0600-000006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3" name="Text Box 62">
          <a:extLst>
            <a:ext uri="{FF2B5EF4-FFF2-40B4-BE49-F238E27FC236}">
              <a16:creationId xmlns:a16="http://schemas.microsoft.com/office/drawing/2014/main" xmlns="" id="{00000000-0008-0000-0600-000007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4" name="Text Box 63">
          <a:extLst>
            <a:ext uri="{FF2B5EF4-FFF2-40B4-BE49-F238E27FC236}">
              <a16:creationId xmlns:a16="http://schemas.microsoft.com/office/drawing/2014/main" xmlns="" id="{00000000-0008-0000-0600-000008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5" name="Text Box 64">
          <a:extLst>
            <a:ext uri="{FF2B5EF4-FFF2-40B4-BE49-F238E27FC236}">
              <a16:creationId xmlns:a16="http://schemas.microsoft.com/office/drawing/2014/main" xmlns="" id="{00000000-0008-0000-0600-000009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6" name="Text Box 65">
          <a:extLst>
            <a:ext uri="{FF2B5EF4-FFF2-40B4-BE49-F238E27FC236}">
              <a16:creationId xmlns:a16="http://schemas.microsoft.com/office/drawing/2014/main" xmlns="" id="{00000000-0008-0000-0600-00000A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7" name="Text Box 66">
          <a:extLst>
            <a:ext uri="{FF2B5EF4-FFF2-40B4-BE49-F238E27FC236}">
              <a16:creationId xmlns:a16="http://schemas.microsoft.com/office/drawing/2014/main" xmlns="" id="{00000000-0008-0000-0600-00000B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8" name="Text Box 67">
          <a:extLst>
            <a:ext uri="{FF2B5EF4-FFF2-40B4-BE49-F238E27FC236}">
              <a16:creationId xmlns:a16="http://schemas.microsoft.com/office/drawing/2014/main" xmlns="" id="{00000000-0008-0000-0600-00000C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49" name="Text Box 68">
          <a:extLst>
            <a:ext uri="{FF2B5EF4-FFF2-40B4-BE49-F238E27FC236}">
              <a16:creationId xmlns:a16="http://schemas.microsoft.com/office/drawing/2014/main" xmlns="" id="{00000000-0008-0000-0600-00000D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0" name="Text Box 69">
          <a:extLst>
            <a:ext uri="{FF2B5EF4-FFF2-40B4-BE49-F238E27FC236}">
              <a16:creationId xmlns:a16="http://schemas.microsoft.com/office/drawing/2014/main" xmlns="" id="{00000000-0008-0000-0600-00000E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1" name="Text Box 70">
          <a:extLst>
            <a:ext uri="{FF2B5EF4-FFF2-40B4-BE49-F238E27FC236}">
              <a16:creationId xmlns:a16="http://schemas.microsoft.com/office/drawing/2014/main" xmlns="" id="{00000000-0008-0000-0600-00000F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2" name="Text Box 71">
          <a:extLst>
            <a:ext uri="{FF2B5EF4-FFF2-40B4-BE49-F238E27FC236}">
              <a16:creationId xmlns:a16="http://schemas.microsoft.com/office/drawing/2014/main" xmlns="" id="{00000000-0008-0000-0600-000010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3" name="Text Box 72">
          <a:extLst>
            <a:ext uri="{FF2B5EF4-FFF2-40B4-BE49-F238E27FC236}">
              <a16:creationId xmlns:a16="http://schemas.microsoft.com/office/drawing/2014/main" xmlns="" id="{00000000-0008-0000-0600-000011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4" name="Text Box 73">
          <a:extLst>
            <a:ext uri="{FF2B5EF4-FFF2-40B4-BE49-F238E27FC236}">
              <a16:creationId xmlns:a16="http://schemas.microsoft.com/office/drawing/2014/main" xmlns="" id="{00000000-0008-0000-0600-000012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5" name="Text Box 74">
          <a:extLst>
            <a:ext uri="{FF2B5EF4-FFF2-40B4-BE49-F238E27FC236}">
              <a16:creationId xmlns:a16="http://schemas.microsoft.com/office/drawing/2014/main" xmlns="" id="{00000000-0008-0000-0600-000013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6" name="Text Box 75">
          <a:extLst>
            <a:ext uri="{FF2B5EF4-FFF2-40B4-BE49-F238E27FC236}">
              <a16:creationId xmlns:a16="http://schemas.microsoft.com/office/drawing/2014/main" xmlns="" id="{00000000-0008-0000-0600-000014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7" name="Text Box 76">
          <a:extLst>
            <a:ext uri="{FF2B5EF4-FFF2-40B4-BE49-F238E27FC236}">
              <a16:creationId xmlns:a16="http://schemas.microsoft.com/office/drawing/2014/main" xmlns="" id="{00000000-0008-0000-0600-000015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8" name="Text Box 77">
          <a:extLst>
            <a:ext uri="{FF2B5EF4-FFF2-40B4-BE49-F238E27FC236}">
              <a16:creationId xmlns:a16="http://schemas.microsoft.com/office/drawing/2014/main" xmlns="" id="{00000000-0008-0000-0600-000016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59" name="Text Box 78">
          <a:extLst>
            <a:ext uri="{FF2B5EF4-FFF2-40B4-BE49-F238E27FC236}">
              <a16:creationId xmlns:a16="http://schemas.microsoft.com/office/drawing/2014/main" xmlns="" id="{00000000-0008-0000-0600-000017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0" name="Text Box 79">
          <a:extLst>
            <a:ext uri="{FF2B5EF4-FFF2-40B4-BE49-F238E27FC236}">
              <a16:creationId xmlns:a16="http://schemas.microsoft.com/office/drawing/2014/main" xmlns="" id="{00000000-0008-0000-0600-000018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1" name="Text Box 80">
          <a:extLst>
            <a:ext uri="{FF2B5EF4-FFF2-40B4-BE49-F238E27FC236}">
              <a16:creationId xmlns:a16="http://schemas.microsoft.com/office/drawing/2014/main" xmlns="" id="{00000000-0008-0000-0600-000019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2" name="Text Box 81">
          <a:extLst>
            <a:ext uri="{FF2B5EF4-FFF2-40B4-BE49-F238E27FC236}">
              <a16:creationId xmlns:a16="http://schemas.microsoft.com/office/drawing/2014/main" xmlns="" id="{00000000-0008-0000-0600-00001A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3" name="Text Box 82">
          <a:extLst>
            <a:ext uri="{FF2B5EF4-FFF2-40B4-BE49-F238E27FC236}">
              <a16:creationId xmlns:a16="http://schemas.microsoft.com/office/drawing/2014/main" xmlns="" id="{00000000-0008-0000-0600-00001B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4" name="Text Box 83">
          <a:extLst>
            <a:ext uri="{FF2B5EF4-FFF2-40B4-BE49-F238E27FC236}">
              <a16:creationId xmlns:a16="http://schemas.microsoft.com/office/drawing/2014/main" xmlns="" id="{00000000-0008-0000-0600-00001C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5" name="Text Box 84">
          <a:extLst>
            <a:ext uri="{FF2B5EF4-FFF2-40B4-BE49-F238E27FC236}">
              <a16:creationId xmlns:a16="http://schemas.microsoft.com/office/drawing/2014/main" xmlns="" id="{00000000-0008-0000-0600-00001D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6" name="Text Box 85">
          <a:extLst>
            <a:ext uri="{FF2B5EF4-FFF2-40B4-BE49-F238E27FC236}">
              <a16:creationId xmlns:a16="http://schemas.microsoft.com/office/drawing/2014/main" xmlns="" id="{00000000-0008-0000-0600-00001E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7" name="Text Box 86">
          <a:extLst>
            <a:ext uri="{FF2B5EF4-FFF2-40B4-BE49-F238E27FC236}">
              <a16:creationId xmlns:a16="http://schemas.microsoft.com/office/drawing/2014/main" xmlns="" id="{00000000-0008-0000-0600-00001F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8" name="Text Box 87">
          <a:extLst>
            <a:ext uri="{FF2B5EF4-FFF2-40B4-BE49-F238E27FC236}">
              <a16:creationId xmlns:a16="http://schemas.microsoft.com/office/drawing/2014/main" xmlns="" id="{00000000-0008-0000-0600-000020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69" name="Text Box 88">
          <a:extLst>
            <a:ext uri="{FF2B5EF4-FFF2-40B4-BE49-F238E27FC236}">
              <a16:creationId xmlns:a16="http://schemas.microsoft.com/office/drawing/2014/main" xmlns="" id="{00000000-0008-0000-0600-000021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70" name="Text Box 89">
          <a:extLst>
            <a:ext uri="{FF2B5EF4-FFF2-40B4-BE49-F238E27FC236}">
              <a16:creationId xmlns:a16="http://schemas.microsoft.com/office/drawing/2014/main" xmlns="" id="{00000000-0008-0000-0600-000022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71" name="Text Box 90">
          <a:extLst>
            <a:ext uri="{FF2B5EF4-FFF2-40B4-BE49-F238E27FC236}">
              <a16:creationId xmlns:a16="http://schemas.microsoft.com/office/drawing/2014/main" xmlns="" id="{00000000-0008-0000-0600-000023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72" name="Text Box 91">
          <a:extLst>
            <a:ext uri="{FF2B5EF4-FFF2-40B4-BE49-F238E27FC236}">
              <a16:creationId xmlns:a16="http://schemas.microsoft.com/office/drawing/2014/main" xmlns="" id="{00000000-0008-0000-0600-000024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90</xdr:row>
      <xdr:rowOff>0</xdr:rowOff>
    </xdr:from>
    <xdr:ext cx="76200" cy="200025"/>
    <xdr:sp macro="" textlink="">
      <xdr:nvSpPr>
        <xdr:cNvPr id="1573" name="Text Box 92">
          <a:extLst>
            <a:ext uri="{FF2B5EF4-FFF2-40B4-BE49-F238E27FC236}">
              <a16:creationId xmlns:a16="http://schemas.microsoft.com/office/drawing/2014/main" xmlns="" id="{00000000-0008-0000-0600-000025060000}"/>
            </a:ext>
          </a:extLst>
        </xdr:cNvPr>
        <xdr:cNvSpPr txBox="1">
          <a:spLocks noChangeArrowheads="1"/>
        </xdr:cNvSpPr>
      </xdr:nvSpPr>
      <xdr:spPr bwMode="auto">
        <a:xfrm>
          <a:off x="871537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74" name="Text Box 26">
          <a:extLst>
            <a:ext uri="{FF2B5EF4-FFF2-40B4-BE49-F238E27FC236}">
              <a16:creationId xmlns:a16="http://schemas.microsoft.com/office/drawing/2014/main" xmlns="" id="{00000000-0008-0000-0600-000026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75" name="Text Box 27">
          <a:extLst>
            <a:ext uri="{FF2B5EF4-FFF2-40B4-BE49-F238E27FC236}">
              <a16:creationId xmlns:a16="http://schemas.microsoft.com/office/drawing/2014/main" xmlns="" id="{00000000-0008-0000-0600-000027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76" name="Text Box 28">
          <a:extLst>
            <a:ext uri="{FF2B5EF4-FFF2-40B4-BE49-F238E27FC236}">
              <a16:creationId xmlns:a16="http://schemas.microsoft.com/office/drawing/2014/main" xmlns="" id="{00000000-0008-0000-0600-000028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77" name="Text Box 29">
          <a:extLst>
            <a:ext uri="{FF2B5EF4-FFF2-40B4-BE49-F238E27FC236}">
              <a16:creationId xmlns:a16="http://schemas.microsoft.com/office/drawing/2014/main" xmlns="" id="{00000000-0008-0000-0600-000029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78" name="Text Box 30">
          <a:extLst>
            <a:ext uri="{FF2B5EF4-FFF2-40B4-BE49-F238E27FC236}">
              <a16:creationId xmlns:a16="http://schemas.microsoft.com/office/drawing/2014/main" xmlns="" id="{00000000-0008-0000-0600-00002A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79" name="Text Box 31">
          <a:extLst>
            <a:ext uri="{FF2B5EF4-FFF2-40B4-BE49-F238E27FC236}">
              <a16:creationId xmlns:a16="http://schemas.microsoft.com/office/drawing/2014/main" xmlns="" id="{00000000-0008-0000-0600-00002B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0" name="Text Box 32">
          <a:extLst>
            <a:ext uri="{FF2B5EF4-FFF2-40B4-BE49-F238E27FC236}">
              <a16:creationId xmlns:a16="http://schemas.microsoft.com/office/drawing/2014/main" xmlns="" id="{00000000-0008-0000-0600-00002C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1" name="Text Box 33">
          <a:extLst>
            <a:ext uri="{FF2B5EF4-FFF2-40B4-BE49-F238E27FC236}">
              <a16:creationId xmlns:a16="http://schemas.microsoft.com/office/drawing/2014/main" xmlns="" id="{00000000-0008-0000-0600-00002D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2" name="Text Box 34">
          <a:extLst>
            <a:ext uri="{FF2B5EF4-FFF2-40B4-BE49-F238E27FC236}">
              <a16:creationId xmlns:a16="http://schemas.microsoft.com/office/drawing/2014/main" xmlns="" id="{00000000-0008-0000-0600-00002E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3" name="Text Box 35">
          <a:extLst>
            <a:ext uri="{FF2B5EF4-FFF2-40B4-BE49-F238E27FC236}">
              <a16:creationId xmlns:a16="http://schemas.microsoft.com/office/drawing/2014/main" xmlns="" id="{00000000-0008-0000-0600-00002F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4" name="Text Box 36">
          <a:extLst>
            <a:ext uri="{FF2B5EF4-FFF2-40B4-BE49-F238E27FC236}">
              <a16:creationId xmlns:a16="http://schemas.microsoft.com/office/drawing/2014/main" xmlns="" id="{00000000-0008-0000-0600-000030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5" name="Text Box 37">
          <a:extLst>
            <a:ext uri="{FF2B5EF4-FFF2-40B4-BE49-F238E27FC236}">
              <a16:creationId xmlns:a16="http://schemas.microsoft.com/office/drawing/2014/main" xmlns="" id="{00000000-0008-0000-0600-000031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6" name="Text Box 38">
          <a:extLst>
            <a:ext uri="{FF2B5EF4-FFF2-40B4-BE49-F238E27FC236}">
              <a16:creationId xmlns:a16="http://schemas.microsoft.com/office/drawing/2014/main" xmlns="" id="{00000000-0008-0000-0600-000032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xmlns="" id="{00000000-0008-0000-0600-000033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8" name="Text Box 40">
          <a:extLst>
            <a:ext uri="{FF2B5EF4-FFF2-40B4-BE49-F238E27FC236}">
              <a16:creationId xmlns:a16="http://schemas.microsoft.com/office/drawing/2014/main" xmlns="" id="{00000000-0008-0000-0600-000034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89" name="Text Box 41">
          <a:extLst>
            <a:ext uri="{FF2B5EF4-FFF2-40B4-BE49-F238E27FC236}">
              <a16:creationId xmlns:a16="http://schemas.microsoft.com/office/drawing/2014/main" xmlns="" id="{00000000-0008-0000-0600-000035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0" name="Text Box 42">
          <a:extLst>
            <a:ext uri="{FF2B5EF4-FFF2-40B4-BE49-F238E27FC236}">
              <a16:creationId xmlns:a16="http://schemas.microsoft.com/office/drawing/2014/main" xmlns="" id="{00000000-0008-0000-0600-000036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1" name="Text Box 43">
          <a:extLst>
            <a:ext uri="{FF2B5EF4-FFF2-40B4-BE49-F238E27FC236}">
              <a16:creationId xmlns:a16="http://schemas.microsoft.com/office/drawing/2014/main" xmlns="" id="{00000000-0008-0000-0600-000037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2" name="Text Box 44">
          <a:extLst>
            <a:ext uri="{FF2B5EF4-FFF2-40B4-BE49-F238E27FC236}">
              <a16:creationId xmlns:a16="http://schemas.microsoft.com/office/drawing/2014/main" xmlns="" id="{00000000-0008-0000-0600-000038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3" name="Text Box 45">
          <a:extLst>
            <a:ext uri="{FF2B5EF4-FFF2-40B4-BE49-F238E27FC236}">
              <a16:creationId xmlns:a16="http://schemas.microsoft.com/office/drawing/2014/main" xmlns="" id="{00000000-0008-0000-0600-000039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4" name="Text Box 46">
          <a:extLst>
            <a:ext uri="{FF2B5EF4-FFF2-40B4-BE49-F238E27FC236}">
              <a16:creationId xmlns:a16="http://schemas.microsoft.com/office/drawing/2014/main" xmlns="" id="{00000000-0008-0000-0600-00003A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5" name="Text Box 47">
          <a:extLst>
            <a:ext uri="{FF2B5EF4-FFF2-40B4-BE49-F238E27FC236}">
              <a16:creationId xmlns:a16="http://schemas.microsoft.com/office/drawing/2014/main" xmlns="" id="{00000000-0008-0000-0600-00003B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6" name="Text Box 49">
          <a:extLst>
            <a:ext uri="{FF2B5EF4-FFF2-40B4-BE49-F238E27FC236}">
              <a16:creationId xmlns:a16="http://schemas.microsoft.com/office/drawing/2014/main" xmlns="" id="{00000000-0008-0000-0600-00003C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7" name="Text Box 50">
          <a:extLst>
            <a:ext uri="{FF2B5EF4-FFF2-40B4-BE49-F238E27FC236}">
              <a16:creationId xmlns:a16="http://schemas.microsoft.com/office/drawing/2014/main" xmlns="" id="{00000000-0008-0000-0600-00003D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8" name="Text Box 51">
          <a:extLst>
            <a:ext uri="{FF2B5EF4-FFF2-40B4-BE49-F238E27FC236}">
              <a16:creationId xmlns:a16="http://schemas.microsoft.com/office/drawing/2014/main" xmlns="" id="{00000000-0008-0000-0600-00003E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599" name="Text Box 52">
          <a:extLst>
            <a:ext uri="{FF2B5EF4-FFF2-40B4-BE49-F238E27FC236}">
              <a16:creationId xmlns:a16="http://schemas.microsoft.com/office/drawing/2014/main" xmlns="" id="{00000000-0008-0000-0600-00003F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0" name="Text Box 53">
          <a:extLst>
            <a:ext uri="{FF2B5EF4-FFF2-40B4-BE49-F238E27FC236}">
              <a16:creationId xmlns:a16="http://schemas.microsoft.com/office/drawing/2014/main" xmlns="" id="{00000000-0008-0000-0600-000040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1" name="Text Box 54">
          <a:extLst>
            <a:ext uri="{FF2B5EF4-FFF2-40B4-BE49-F238E27FC236}">
              <a16:creationId xmlns:a16="http://schemas.microsoft.com/office/drawing/2014/main" xmlns="" id="{00000000-0008-0000-0600-000041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2" name="Text Box 55">
          <a:extLst>
            <a:ext uri="{FF2B5EF4-FFF2-40B4-BE49-F238E27FC236}">
              <a16:creationId xmlns:a16="http://schemas.microsoft.com/office/drawing/2014/main" xmlns="" id="{00000000-0008-0000-0600-000042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3" name="Text Box 56">
          <a:extLst>
            <a:ext uri="{FF2B5EF4-FFF2-40B4-BE49-F238E27FC236}">
              <a16:creationId xmlns:a16="http://schemas.microsoft.com/office/drawing/2014/main" xmlns="" id="{00000000-0008-0000-0600-000043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4" name="Text Box 57">
          <a:extLst>
            <a:ext uri="{FF2B5EF4-FFF2-40B4-BE49-F238E27FC236}">
              <a16:creationId xmlns:a16="http://schemas.microsoft.com/office/drawing/2014/main" xmlns="" id="{00000000-0008-0000-0600-000044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5" name="Text Box 58">
          <a:extLst>
            <a:ext uri="{FF2B5EF4-FFF2-40B4-BE49-F238E27FC236}">
              <a16:creationId xmlns:a16="http://schemas.microsoft.com/office/drawing/2014/main" xmlns="" id="{00000000-0008-0000-0600-000045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6" name="Text Box 59">
          <a:extLst>
            <a:ext uri="{FF2B5EF4-FFF2-40B4-BE49-F238E27FC236}">
              <a16:creationId xmlns:a16="http://schemas.microsoft.com/office/drawing/2014/main" xmlns="" id="{00000000-0008-0000-0600-000046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7" name="Text Box 60">
          <a:extLst>
            <a:ext uri="{FF2B5EF4-FFF2-40B4-BE49-F238E27FC236}">
              <a16:creationId xmlns:a16="http://schemas.microsoft.com/office/drawing/2014/main" xmlns="" id="{00000000-0008-0000-0600-000047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8" name="Text Box 61">
          <a:extLst>
            <a:ext uri="{FF2B5EF4-FFF2-40B4-BE49-F238E27FC236}">
              <a16:creationId xmlns:a16="http://schemas.microsoft.com/office/drawing/2014/main" xmlns="" id="{00000000-0008-0000-0600-000048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09" name="Text Box 62">
          <a:extLst>
            <a:ext uri="{FF2B5EF4-FFF2-40B4-BE49-F238E27FC236}">
              <a16:creationId xmlns:a16="http://schemas.microsoft.com/office/drawing/2014/main" xmlns="" id="{00000000-0008-0000-0600-000049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xmlns="" id="{00000000-0008-0000-0600-00004A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1" name="Text Box 64">
          <a:extLst>
            <a:ext uri="{FF2B5EF4-FFF2-40B4-BE49-F238E27FC236}">
              <a16:creationId xmlns:a16="http://schemas.microsoft.com/office/drawing/2014/main" xmlns="" id="{00000000-0008-0000-0600-00004B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2" name="Text Box 65">
          <a:extLst>
            <a:ext uri="{FF2B5EF4-FFF2-40B4-BE49-F238E27FC236}">
              <a16:creationId xmlns:a16="http://schemas.microsoft.com/office/drawing/2014/main" xmlns="" id="{00000000-0008-0000-0600-00004C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3" name="Text Box 66">
          <a:extLst>
            <a:ext uri="{FF2B5EF4-FFF2-40B4-BE49-F238E27FC236}">
              <a16:creationId xmlns:a16="http://schemas.microsoft.com/office/drawing/2014/main" xmlns="" id="{00000000-0008-0000-0600-00004D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4" name="Text Box 67">
          <a:extLst>
            <a:ext uri="{FF2B5EF4-FFF2-40B4-BE49-F238E27FC236}">
              <a16:creationId xmlns:a16="http://schemas.microsoft.com/office/drawing/2014/main" xmlns="" id="{00000000-0008-0000-0600-00004E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5" name="Text Box 68">
          <a:extLst>
            <a:ext uri="{FF2B5EF4-FFF2-40B4-BE49-F238E27FC236}">
              <a16:creationId xmlns:a16="http://schemas.microsoft.com/office/drawing/2014/main" xmlns="" id="{00000000-0008-0000-0600-00004F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6" name="Text Box 69">
          <a:extLst>
            <a:ext uri="{FF2B5EF4-FFF2-40B4-BE49-F238E27FC236}">
              <a16:creationId xmlns:a16="http://schemas.microsoft.com/office/drawing/2014/main" xmlns="" id="{00000000-0008-0000-0600-000050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7" name="Text Box 70">
          <a:extLst>
            <a:ext uri="{FF2B5EF4-FFF2-40B4-BE49-F238E27FC236}">
              <a16:creationId xmlns:a16="http://schemas.microsoft.com/office/drawing/2014/main" xmlns="" id="{00000000-0008-0000-0600-000051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8" name="Text Box 71">
          <a:extLst>
            <a:ext uri="{FF2B5EF4-FFF2-40B4-BE49-F238E27FC236}">
              <a16:creationId xmlns:a16="http://schemas.microsoft.com/office/drawing/2014/main" xmlns="" id="{00000000-0008-0000-0600-000052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19" name="Text Box 72">
          <a:extLst>
            <a:ext uri="{FF2B5EF4-FFF2-40B4-BE49-F238E27FC236}">
              <a16:creationId xmlns:a16="http://schemas.microsoft.com/office/drawing/2014/main" xmlns="" id="{00000000-0008-0000-0600-000053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0" name="Text Box 73">
          <a:extLst>
            <a:ext uri="{FF2B5EF4-FFF2-40B4-BE49-F238E27FC236}">
              <a16:creationId xmlns:a16="http://schemas.microsoft.com/office/drawing/2014/main" xmlns="" id="{00000000-0008-0000-0600-000054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1" name="Text Box 74">
          <a:extLst>
            <a:ext uri="{FF2B5EF4-FFF2-40B4-BE49-F238E27FC236}">
              <a16:creationId xmlns:a16="http://schemas.microsoft.com/office/drawing/2014/main" xmlns="" id="{00000000-0008-0000-0600-000055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2" name="Text Box 75">
          <a:extLst>
            <a:ext uri="{FF2B5EF4-FFF2-40B4-BE49-F238E27FC236}">
              <a16:creationId xmlns:a16="http://schemas.microsoft.com/office/drawing/2014/main" xmlns="" id="{00000000-0008-0000-0600-000056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3" name="Text Box 76">
          <a:extLst>
            <a:ext uri="{FF2B5EF4-FFF2-40B4-BE49-F238E27FC236}">
              <a16:creationId xmlns:a16="http://schemas.microsoft.com/office/drawing/2014/main" xmlns="" id="{00000000-0008-0000-0600-000057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4" name="Text Box 77">
          <a:extLst>
            <a:ext uri="{FF2B5EF4-FFF2-40B4-BE49-F238E27FC236}">
              <a16:creationId xmlns:a16="http://schemas.microsoft.com/office/drawing/2014/main" xmlns="" id="{00000000-0008-0000-0600-000058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5" name="Text Box 78">
          <a:extLst>
            <a:ext uri="{FF2B5EF4-FFF2-40B4-BE49-F238E27FC236}">
              <a16:creationId xmlns:a16="http://schemas.microsoft.com/office/drawing/2014/main" xmlns="" id="{00000000-0008-0000-0600-000059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6" name="Text Box 79">
          <a:extLst>
            <a:ext uri="{FF2B5EF4-FFF2-40B4-BE49-F238E27FC236}">
              <a16:creationId xmlns:a16="http://schemas.microsoft.com/office/drawing/2014/main" xmlns="" id="{00000000-0008-0000-0600-00005A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7" name="Text Box 80">
          <a:extLst>
            <a:ext uri="{FF2B5EF4-FFF2-40B4-BE49-F238E27FC236}">
              <a16:creationId xmlns:a16="http://schemas.microsoft.com/office/drawing/2014/main" xmlns="" id="{00000000-0008-0000-0600-00005B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8" name="Text Box 81">
          <a:extLst>
            <a:ext uri="{FF2B5EF4-FFF2-40B4-BE49-F238E27FC236}">
              <a16:creationId xmlns:a16="http://schemas.microsoft.com/office/drawing/2014/main" xmlns="" id="{00000000-0008-0000-0600-00005C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29" name="Text Box 82">
          <a:extLst>
            <a:ext uri="{FF2B5EF4-FFF2-40B4-BE49-F238E27FC236}">
              <a16:creationId xmlns:a16="http://schemas.microsoft.com/office/drawing/2014/main" xmlns="" id="{00000000-0008-0000-0600-00005D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0" name="Text Box 83">
          <a:extLst>
            <a:ext uri="{FF2B5EF4-FFF2-40B4-BE49-F238E27FC236}">
              <a16:creationId xmlns:a16="http://schemas.microsoft.com/office/drawing/2014/main" xmlns="" id="{00000000-0008-0000-0600-00005E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1" name="Text Box 84">
          <a:extLst>
            <a:ext uri="{FF2B5EF4-FFF2-40B4-BE49-F238E27FC236}">
              <a16:creationId xmlns:a16="http://schemas.microsoft.com/office/drawing/2014/main" xmlns="" id="{00000000-0008-0000-0600-00005F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2" name="Text Box 85">
          <a:extLst>
            <a:ext uri="{FF2B5EF4-FFF2-40B4-BE49-F238E27FC236}">
              <a16:creationId xmlns:a16="http://schemas.microsoft.com/office/drawing/2014/main" xmlns="" id="{00000000-0008-0000-0600-000060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3" name="Text Box 86">
          <a:extLst>
            <a:ext uri="{FF2B5EF4-FFF2-40B4-BE49-F238E27FC236}">
              <a16:creationId xmlns:a16="http://schemas.microsoft.com/office/drawing/2014/main" xmlns="" id="{00000000-0008-0000-0600-000061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4" name="Text Box 87">
          <a:extLst>
            <a:ext uri="{FF2B5EF4-FFF2-40B4-BE49-F238E27FC236}">
              <a16:creationId xmlns:a16="http://schemas.microsoft.com/office/drawing/2014/main" xmlns="" id="{00000000-0008-0000-0600-000062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5" name="Text Box 88">
          <a:extLst>
            <a:ext uri="{FF2B5EF4-FFF2-40B4-BE49-F238E27FC236}">
              <a16:creationId xmlns:a16="http://schemas.microsoft.com/office/drawing/2014/main" xmlns="" id="{00000000-0008-0000-0600-000063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6" name="Text Box 89">
          <a:extLst>
            <a:ext uri="{FF2B5EF4-FFF2-40B4-BE49-F238E27FC236}">
              <a16:creationId xmlns:a16="http://schemas.microsoft.com/office/drawing/2014/main" xmlns="" id="{00000000-0008-0000-0600-000064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7" name="Text Box 90">
          <a:extLst>
            <a:ext uri="{FF2B5EF4-FFF2-40B4-BE49-F238E27FC236}">
              <a16:creationId xmlns:a16="http://schemas.microsoft.com/office/drawing/2014/main" xmlns="" id="{00000000-0008-0000-0600-000065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8" name="Text Box 91">
          <a:extLst>
            <a:ext uri="{FF2B5EF4-FFF2-40B4-BE49-F238E27FC236}">
              <a16:creationId xmlns:a16="http://schemas.microsoft.com/office/drawing/2014/main" xmlns="" id="{00000000-0008-0000-0600-000066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39" name="Text Box 92">
          <a:extLst>
            <a:ext uri="{FF2B5EF4-FFF2-40B4-BE49-F238E27FC236}">
              <a16:creationId xmlns:a16="http://schemas.microsoft.com/office/drawing/2014/main" xmlns="" id="{00000000-0008-0000-0600-000067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xmlns="" id="{00000000-0008-0000-0600-000068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xmlns="" id="{00000000-0008-0000-0600-000069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2" name="Text Box 5">
          <a:extLst>
            <a:ext uri="{FF2B5EF4-FFF2-40B4-BE49-F238E27FC236}">
              <a16:creationId xmlns:a16="http://schemas.microsoft.com/office/drawing/2014/main" xmlns="" id="{00000000-0008-0000-0600-00006A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3" name="Text Box 6">
          <a:extLst>
            <a:ext uri="{FF2B5EF4-FFF2-40B4-BE49-F238E27FC236}">
              <a16:creationId xmlns:a16="http://schemas.microsoft.com/office/drawing/2014/main" xmlns="" id="{00000000-0008-0000-0600-00006B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4" name="Text Box 7">
          <a:extLst>
            <a:ext uri="{FF2B5EF4-FFF2-40B4-BE49-F238E27FC236}">
              <a16:creationId xmlns:a16="http://schemas.microsoft.com/office/drawing/2014/main" xmlns="" id="{00000000-0008-0000-0600-00006C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5" name="Text Box 8">
          <a:extLst>
            <a:ext uri="{FF2B5EF4-FFF2-40B4-BE49-F238E27FC236}">
              <a16:creationId xmlns:a16="http://schemas.microsoft.com/office/drawing/2014/main" xmlns="" id="{00000000-0008-0000-0600-00006D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6" name="Text Box 9">
          <a:extLst>
            <a:ext uri="{FF2B5EF4-FFF2-40B4-BE49-F238E27FC236}">
              <a16:creationId xmlns:a16="http://schemas.microsoft.com/office/drawing/2014/main" xmlns="" id="{00000000-0008-0000-0600-00006E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7" name="Text Box 10">
          <a:extLst>
            <a:ext uri="{FF2B5EF4-FFF2-40B4-BE49-F238E27FC236}">
              <a16:creationId xmlns:a16="http://schemas.microsoft.com/office/drawing/2014/main" xmlns="" id="{00000000-0008-0000-0600-00006F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8" name="Text Box 11">
          <a:extLst>
            <a:ext uri="{FF2B5EF4-FFF2-40B4-BE49-F238E27FC236}">
              <a16:creationId xmlns:a16="http://schemas.microsoft.com/office/drawing/2014/main" xmlns="" id="{00000000-0008-0000-0600-000070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49" name="Text Box 12">
          <a:extLst>
            <a:ext uri="{FF2B5EF4-FFF2-40B4-BE49-F238E27FC236}">
              <a16:creationId xmlns:a16="http://schemas.microsoft.com/office/drawing/2014/main" xmlns="" id="{00000000-0008-0000-0600-000071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0" name="Text Box 13">
          <a:extLst>
            <a:ext uri="{FF2B5EF4-FFF2-40B4-BE49-F238E27FC236}">
              <a16:creationId xmlns:a16="http://schemas.microsoft.com/office/drawing/2014/main" xmlns="" id="{00000000-0008-0000-0600-000072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1" name="Text Box 14">
          <a:extLst>
            <a:ext uri="{FF2B5EF4-FFF2-40B4-BE49-F238E27FC236}">
              <a16:creationId xmlns:a16="http://schemas.microsoft.com/office/drawing/2014/main" xmlns="" id="{00000000-0008-0000-0600-000073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xmlns="" id="{00000000-0008-0000-0600-000074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3" name="Text Box 16">
          <a:extLst>
            <a:ext uri="{FF2B5EF4-FFF2-40B4-BE49-F238E27FC236}">
              <a16:creationId xmlns:a16="http://schemas.microsoft.com/office/drawing/2014/main" xmlns="" id="{00000000-0008-0000-0600-000075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4" name="Text Box 17">
          <a:extLst>
            <a:ext uri="{FF2B5EF4-FFF2-40B4-BE49-F238E27FC236}">
              <a16:creationId xmlns:a16="http://schemas.microsoft.com/office/drawing/2014/main" xmlns="" id="{00000000-0008-0000-0600-000076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5" name="Text Box 18">
          <a:extLst>
            <a:ext uri="{FF2B5EF4-FFF2-40B4-BE49-F238E27FC236}">
              <a16:creationId xmlns:a16="http://schemas.microsoft.com/office/drawing/2014/main" xmlns="" id="{00000000-0008-0000-0600-000077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6" name="Text Box 19">
          <a:extLst>
            <a:ext uri="{FF2B5EF4-FFF2-40B4-BE49-F238E27FC236}">
              <a16:creationId xmlns:a16="http://schemas.microsoft.com/office/drawing/2014/main" xmlns="" id="{00000000-0008-0000-0600-000078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7" name="Text Box 20">
          <a:extLst>
            <a:ext uri="{FF2B5EF4-FFF2-40B4-BE49-F238E27FC236}">
              <a16:creationId xmlns:a16="http://schemas.microsoft.com/office/drawing/2014/main" xmlns="" id="{00000000-0008-0000-0600-000079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8" name="Text Box 21">
          <a:extLst>
            <a:ext uri="{FF2B5EF4-FFF2-40B4-BE49-F238E27FC236}">
              <a16:creationId xmlns:a16="http://schemas.microsoft.com/office/drawing/2014/main" xmlns="" id="{00000000-0008-0000-0600-00007A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59" name="Text Box 22">
          <a:extLst>
            <a:ext uri="{FF2B5EF4-FFF2-40B4-BE49-F238E27FC236}">
              <a16:creationId xmlns:a16="http://schemas.microsoft.com/office/drawing/2014/main" xmlns="" id="{00000000-0008-0000-0600-00007B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60" name="Text Box 23">
          <a:extLst>
            <a:ext uri="{FF2B5EF4-FFF2-40B4-BE49-F238E27FC236}">
              <a16:creationId xmlns:a16="http://schemas.microsoft.com/office/drawing/2014/main" xmlns="" id="{00000000-0008-0000-0600-00007C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61" name="Text Box 24">
          <a:extLst>
            <a:ext uri="{FF2B5EF4-FFF2-40B4-BE49-F238E27FC236}">
              <a16:creationId xmlns:a16="http://schemas.microsoft.com/office/drawing/2014/main" xmlns="" id="{00000000-0008-0000-0600-00007D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62" name="Text Box 25">
          <a:extLst>
            <a:ext uri="{FF2B5EF4-FFF2-40B4-BE49-F238E27FC236}">
              <a16:creationId xmlns:a16="http://schemas.microsoft.com/office/drawing/2014/main" xmlns="" id="{00000000-0008-0000-0600-00007E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63" name="Text Box 48">
          <a:extLst>
            <a:ext uri="{FF2B5EF4-FFF2-40B4-BE49-F238E27FC236}">
              <a16:creationId xmlns:a16="http://schemas.microsoft.com/office/drawing/2014/main" xmlns="" id="{00000000-0008-0000-0600-00007F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64" name="Text Box 93">
          <a:extLst>
            <a:ext uri="{FF2B5EF4-FFF2-40B4-BE49-F238E27FC236}">
              <a16:creationId xmlns:a16="http://schemas.microsoft.com/office/drawing/2014/main" xmlns="" id="{00000000-0008-0000-0600-000080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87</xdr:row>
      <xdr:rowOff>0</xdr:rowOff>
    </xdr:from>
    <xdr:to>
      <xdr:col>8</xdr:col>
      <xdr:colOff>2162175</xdr:colOff>
      <xdr:row>87</xdr:row>
      <xdr:rowOff>166686</xdr:rowOff>
    </xdr:to>
    <xdr:sp macro="" textlink="">
      <xdr:nvSpPr>
        <xdr:cNvPr id="1665" name="Text Box 94">
          <a:extLst>
            <a:ext uri="{FF2B5EF4-FFF2-40B4-BE49-F238E27FC236}">
              <a16:creationId xmlns:a16="http://schemas.microsoft.com/office/drawing/2014/main" xmlns="" id="{00000000-0008-0000-0600-000081060000}"/>
            </a:ext>
          </a:extLst>
        </xdr:cNvPr>
        <xdr:cNvSpPr txBox="1">
          <a:spLocks noChangeArrowheads="1"/>
        </xdr:cNvSpPr>
      </xdr:nvSpPr>
      <xdr:spPr bwMode="auto">
        <a:xfrm>
          <a:off x="8715375" y="46910625"/>
          <a:ext cx="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xmlns="" id="{00000000-0008-0000-0600-000082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xmlns="" id="{00000000-0008-0000-0600-000083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68" name="Text Box 5">
          <a:extLst>
            <a:ext uri="{FF2B5EF4-FFF2-40B4-BE49-F238E27FC236}">
              <a16:creationId xmlns:a16="http://schemas.microsoft.com/office/drawing/2014/main" xmlns="" id="{00000000-0008-0000-0600-000084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xmlns="" id="{00000000-0008-0000-0600-000085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0" name="Text Box 7">
          <a:extLst>
            <a:ext uri="{FF2B5EF4-FFF2-40B4-BE49-F238E27FC236}">
              <a16:creationId xmlns:a16="http://schemas.microsoft.com/office/drawing/2014/main" xmlns="" id="{00000000-0008-0000-0600-000086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1" name="Text Box 8">
          <a:extLst>
            <a:ext uri="{FF2B5EF4-FFF2-40B4-BE49-F238E27FC236}">
              <a16:creationId xmlns:a16="http://schemas.microsoft.com/office/drawing/2014/main" xmlns="" id="{00000000-0008-0000-0600-000087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2" name="Text Box 9">
          <a:extLst>
            <a:ext uri="{FF2B5EF4-FFF2-40B4-BE49-F238E27FC236}">
              <a16:creationId xmlns:a16="http://schemas.microsoft.com/office/drawing/2014/main" xmlns="" id="{00000000-0008-0000-0600-000088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3" name="Text Box 10">
          <a:extLst>
            <a:ext uri="{FF2B5EF4-FFF2-40B4-BE49-F238E27FC236}">
              <a16:creationId xmlns:a16="http://schemas.microsoft.com/office/drawing/2014/main" xmlns="" id="{00000000-0008-0000-0600-000089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4" name="Text Box 11">
          <a:extLst>
            <a:ext uri="{FF2B5EF4-FFF2-40B4-BE49-F238E27FC236}">
              <a16:creationId xmlns:a16="http://schemas.microsoft.com/office/drawing/2014/main" xmlns="" id="{00000000-0008-0000-0600-00008A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5" name="Text Box 12">
          <a:extLst>
            <a:ext uri="{FF2B5EF4-FFF2-40B4-BE49-F238E27FC236}">
              <a16:creationId xmlns:a16="http://schemas.microsoft.com/office/drawing/2014/main" xmlns="" id="{00000000-0008-0000-0600-00008B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6" name="Text Box 13">
          <a:extLst>
            <a:ext uri="{FF2B5EF4-FFF2-40B4-BE49-F238E27FC236}">
              <a16:creationId xmlns:a16="http://schemas.microsoft.com/office/drawing/2014/main" xmlns="" id="{00000000-0008-0000-0600-00008C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7" name="Text Box 14">
          <a:extLst>
            <a:ext uri="{FF2B5EF4-FFF2-40B4-BE49-F238E27FC236}">
              <a16:creationId xmlns:a16="http://schemas.microsoft.com/office/drawing/2014/main" xmlns="" id="{00000000-0008-0000-0600-00008D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xmlns="" id="{00000000-0008-0000-0600-00008E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79" name="Text Box 16">
          <a:extLst>
            <a:ext uri="{FF2B5EF4-FFF2-40B4-BE49-F238E27FC236}">
              <a16:creationId xmlns:a16="http://schemas.microsoft.com/office/drawing/2014/main" xmlns="" id="{00000000-0008-0000-0600-00008F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0" name="Text Box 17">
          <a:extLst>
            <a:ext uri="{FF2B5EF4-FFF2-40B4-BE49-F238E27FC236}">
              <a16:creationId xmlns:a16="http://schemas.microsoft.com/office/drawing/2014/main" xmlns="" id="{00000000-0008-0000-0600-000090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1" name="Text Box 18">
          <a:extLst>
            <a:ext uri="{FF2B5EF4-FFF2-40B4-BE49-F238E27FC236}">
              <a16:creationId xmlns:a16="http://schemas.microsoft.com/office/drawing/2014/main" xmlns="" id="{00000000-0008-0000-0600-000091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2" name="Text Box 19">
          <a:extLst>
            <a:ext uri="{FF2B5EF4-FFF2-40B4-BE49-F238E27FC236}">
              <a16:creationId xmlns:a16="http://schemas.microsoft.com/office/drawing/2014/main" xmlns="" id="{00000000-0008-0000-0600-000092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3" name="Text Box 20">
          <a:extLst>
            <a:ext uri="{FF2B5EF4-FFF2-40B4-BE49-F238E27FC236}">
              <a16:creationId xmlns:a16="http://schemas.microsoft.com/office/drawing/2014/main" xmlns="" id="{00000000-0008-0000-0600-000093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4" name="Text Box 21">
          <a:extLst>
            <a:ext uri="{FF2B5EF4-FFF2-40B4-BE49-F238E27FC236}">
              <a16:creationId xmlns:a16="http://schemas.microsoft.com/office/drawing/2014/main" xmlns="" id="{00000000-0008-0000-0600-000094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5" name="Text Box 22">
          <a:extLst>
            <a:ext uri="{FF2B5EF4-FFF2-40B4-BE49-F238E27FC236}">
              <a16:creationId xmlns:a16="http://schemas.microsoft.com/office/drawing/2014/main" xmlns="" id="{00000000-0008-0000-0600-000095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6" name="Text Box 23">
          <a:extLst>
            <a:ext uri="{FF2B5EF4-FFF2-40B4-BE49-F238E27FC236}">
              <a16:creationId xmlns:a16="http://schemas.microsoft.com/office/drawing/2014/main" xmlns="" id="{00000000-0008-0000-0600-000096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7" name="Text Box 24">
          <a:extLst>
            <a:ext uri="{FF2B5EF4-FFF2-40B4-BE49-F238E27FC236}">
              <a16:creationId xmlns:a16="http://schemas.microsoft.com/office/drawing/2014/main" xmlns="" id="{00000000-0008-0000-0600-000097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8" name="Text Box 25">
          <a:extLst>
            <a:ext uri="{FF2B5EF4-FFF2-40B4-BE49-F238E27FC236}">
              <a16:creationId xmlns:a16="http://schemas.microsoft.com/office/drawing/2014/main" xmlns="" id="{00000000-0008-0000-0600-000098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89" name="Text Box 48">
          <a:extLst>
            <a:ext uri="{FF2B5EF4-FFF2-40B4-BE49-F238E27FC236}">
              <a16:creationId xmlns:a16="http://schemas.microsoft.com/office/drawing/2014/main" xmlns="" id="{00000000-0008-0000-0600-000099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90" name="Text Box 93">
          <a:extLst>
            <a:ext uri="{FF2B5EF4-FFF2-40B4-BE49-F238E27FC236}">
              <a16:creationId xmlns:a16="http://schemas.microsoft.com/office/drawing/2014/main" xmlns="" id="{00000000-0008-0000-0600-00009A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85</xdr:row>
      <xdr:rowOff>0</xdr:rowOff>
    </xdr:from>
    <xdr:ext cx="76200" cy="200025"/>
    <xdr:sp macro="" textlink="">
      <xdr:nvSpPr>
        <xdr:cNvPr id="1691" name="Text Box 94">
          <a:extLst>
            <a:ext uri="{FF2B5EF4-FFF2-40B4-BE49-F238E27FC236}">
              <a16:creationId xmlns:a16="http://schemas.microsoft.com/office/drawing/2014/main" xmlns="" id="{00000000-0008-0000-0600-00009B06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81</xdr:row>
      <xdr:rowOff>0</xdr:rowOff>
    </xdr:from>
    <xdr:ext cx="76200" cy="200025"/>
    <xdr:sp macro="" textlink="">
      <xdr:nvSpPr>
        <xdr:cNvPr id="1692" name="Text Box 119">
          <a:extLst>
            <a:ext uri="{FF2B5EF4-FFF2-40B4-BE49-F238E27FC236}">
              <a16:creationId xmlns:a16="http://schemas.microsoft.com/office/drawing/2014/main" xmlns="" id="{00000000-0008-0000-0600-00009C06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81</xdr:row>
      <xdr:rowOff>0</xdr:rowOff>
    </xdr:from>
    <xdr:ext cx="76200" cy="200025"/>
    <xdr:sp macro="" textlink="">
      <xdr:nvSpPr>
        <xdr:cNvPr id="1693" name="Text Box 120">
          <a:extLst>
            <a:ext uri="{FF2B5EF4-FFF2-40B4-BE49-F238E27FC236}">
              <a16:creationId xmlns:a16="http://schemas.microsoft.com/office/drawing/2014/main" xmlns="" id="{00000000-0008-0000-0600-00009D06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81</xdr:row>
      <xdr:rowOff>0</xdr:rowOff>
    </xdr:from>
    <xdr:ext cx="76200" cy="200025"/>
    <xdr:sp macro="" textlink="">
      <xdr:nvSpPr>
        <xdr:cNvPr id="1694" name="Text Box 119">
          <a:extLst>
            <a:ext uri="{FF2B5EF4-FFF2-40B4-BE49-F238E27FC236}">
              <a16:creationId xmlns:a16="http://schemas.microsoft.com/office/drawing/2014/main" xmlns="" id="{00000000-0008-0000-0600-00009E06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81</xdr:row>
      <xdr:rowOff>0</xdr:rowOff>
    </xdr:from>
    <xdr:ext cx="76200" cy="200025"/>
    <xdr:sp macro="" textlink="">
      <xdr:nvSpPr>
        <xdr:cNvPr id="1695" name="Text Box 120">
          <a:extLst>
            <a:ext uri="{FF2B5EF4-FFF2-40B4-BE49-F238E27FC236}">
              <a16:creationId xmlns:a16="http://schemas.microsoft.com/office/drawing/2014/main" xmlns="" id="{00000000-0008-0000-0600-00009F06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696" name="Text Box 95">
          <a:extLst>
            <a:ext uri="{FF2B5EF4-FFF2-40B4-BE49-F238E27FC236}">
              <a16:creationId xmlns:a16="http://schemas.microsoft.com/office/drawing/2014/main" xmlns="" id="{00000000-0008-0000-0600-0000A0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697" name="Text Box 96">
          <a:extLst>
            <a:ext uri="{FF2B5EF4-FFF2-40B4-BE49-F238E27FC236}">
              <a16:creationId xmlns:a16="http://schemas.microsoft.com/office/drawing/2014/main" xmlns="" id="{00000000-0008-0000-0600-0000A1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698" name="Text Box 97">
          <a:extLst>
            <a:ext uri="{FF2B5EF4-FFF2-40B4-BE49-F238E27FC236}">
              <a16:creationId xmlns:a16="http://schemas.microsoft.com/office/drawing/2014/main" xmlns="" id="{00000000-0008-0000-0600-0000A2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699" name="Text Box 98">
          <a:extLst>
            <a:ext uri="{FF2B5EF4-FFF2-40B4-BE49-F238E27FC236}">
              <a16:creationId xmlns:a16="http://schemas.microsoft.com/office/drawing/2014/main" xmlns="" id="{00000000-0008-0000-0600-0000A3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0" name="Text Box 99">
          <a:extLst>
            <a:ext uri="{FF2B5EF4-FFF2-40B4-BE49-F238E27FC236}">
              <a16:creationId xmlns:a16="http://schemas.microsoft.com/office/drawing/2014/main" xmlns="" id="{00000000-0008-0000-0600-0000A4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1" name="Text Box 100">
          <a:extLst>
            <a:ext uri="{FF2B5EF4-FFF2-40B4-BE49-F238E27FC236}">
              <a16:creationId xmlns:a16="http://schemas.microsoft.com/office/drawing/2014/main" xmlns="" id="{00000000-0008-0000-0600-0000A5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2" name="Text Box 101">
          <a:extLst>
            <a:ext uri="{FF2B5EF4-FFF2-40B4-BE49-F238E27FC236}">
              <a16:creationId xmlns:a16="http://schemas.microsoft.com/office/drawing/2014/main" xmlns="" id="{00000000-0008-0000-0600-0000A6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3" name="Text Box 102">
          <a:extLst>
            <a:ext uri="{FF2B5EF4-FFF2-40B4-BE49-F238E27FC236}">
              <a16:creationId xmlns:a16="http://schemas.microsoft.com/office/drawing/2014/main" xmlns="" id="{00000000-0008-0000-0600-0000A7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4" name="Text Box 103">
          <a:extLst>
            <a:ext uri="{FF2B5EF4-FFF2-40B4-BE49-F238E27FC236}">
              <a16:creationId xmlns:a16="http://schemas.microsoft.com/office/drawing/2014/main" xmlns="" id="{00000000-0008-0000-0600-0000A8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5" name="Text Box 104">
          <a:extLst>
            <a:ext uri="{FF2B5EF4-FFF2-40B4-BE49-F238E27FC236}">
              <a16:creationId xmlns:a16="http://schemas.microsoft.com/office/drawing/2014/main" xmlns="" id="{00000000-0008-0000-0600-0000A9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6" name="Text Box 105">
          <a:extLst>
            <a:ext uri="{FF2B5EF4-FFF2-40B4-BE49-F238E27FC236}">
              <a16:creationId xmlns:a16="http://schemas.microsoft.com/office/drawing/2014/main" xmlns="" id="{00000000-0008-0000-0600-0000AA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7" name="Text Box 106">
          <a:extLst>
            <a:ext uri="{FF2B5EF4-FFF2-40B4-BE49-F238E27FC236}">
              <a16:creationId xmlns:a16="http://schemas.microsoft.com/office/drawing/2014/main" xmlns="" id="{00000000-0008-0000-0600-0000AB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8" name="Text Box 107">
          <a:extLst>
            <a:ext uri="{FF2B5EF4-FFF2-40B4-BE49-F238E27FC236}">
              <a16:creationId xmlns:a16="http://schemas.microsoft.com/office/drawing/2014/main" xmlns="" id="{00000000-0008-0000-0600-0000AC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09" name="Text Box 108">
          <a:extLst>
            <a:ext uri="{FF2B5EF4-FFF2-40B4-BE49-F238E27FC236}">
              <a16:creationId xmlns:a16="http://schemas.microsoft.com/office/drawing/2014/main" xmlns="" id="{00000000-0008-0000-0600-0000AD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0" name="Text Box 109">
          <a:extLst>
            <a:ext uri="{FF2B5EF4-FFF2-40B4-BE49-F238E27FC236}">
              <a16:creationId xmlns:a16="http://schemas.microsoft.com/office/drawing/2014/main" xmlns="" id="{00000000-0008-0000-0600-0000AE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1" name="Text Box 110">
          <a:extLst>
            <a:ext uri="{FF2B5EF4-FFF2-40B4-BE49-F238E27FC236}">
              <a16:creationId xmlns:a16="http://schemas.microsoft.com/office/drawing/2014/main" xmlns="" id="{00000000-0008-0000-0600-0000AF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2" name="Text Box 111">
          <a:extLst>
            <a:ext uri="{FF2B5EF4-FFF2-40B4-BE49-F238E27FC236}">
              <a16:creationId xmlns:a16="http://schemas.microsoft.com/office/drawing/2014/main" xmlns="" id="{00000000-0008-0000-0600-0000B0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3" name="Text Box 112">
          <a:extLst>
            <a:ext uri="{FF2B5EF4-FFF2-40B4-BE49-F238E27FC236}">
              <a16:creationId xmlns:a16="http://schemas.microsoft.com/office/drawing/2014/main" xmlns="" id="{00000000-0008-0000-0600-0000B1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4" name="Text Box 113">
          <a:extLst>
            <a:ext uri="{FF2B5EF4-FFF2-40B4-BE49-F238E27FC236}">
              <a16:creationId xmlns:a16="http://schemas.microsoft.com/office/drawing/2014/main" xmlns="" id="{00000000-0008-0000-0600-0000B2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5" name="Text Box 114">
          <a:extLst>
            <a:ext uri="{FF2B5EF4-FFF2-40B4-BE49-F238E27FC236}">
              <a16:creationId xmlns:a16="http://schemas.microsoft.com/office/drawing/2014/main" xmlns="" id="{00000000-0008-0000-0600-0000B3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6" name="Text Box 115">
          <a:extLst>
            <a:ext uri="{FF2B5EF4-FFF2-40B4-BE49-F238E27FC236}">
              <a16:creationId xmlns:a16="http://schemas.microsoft.com/office/drawing/2014/main" xmlns="" id="{00000000-0008-0000-0600-0000B4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7" name="Text Box 116">
          <a:extLst>
            <a:ext uri="{FF2B5EF4-FFF2-40B4-BE49-F238E27FC236}">
              <a16:creationId xmlns:a16="http://schemas.microsoft.com/office/drawing/2014/main" xmlns="" id="{00000000-0008-0000-0600-0000B5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18" name="Text Box 117">
          <a:extLst>
            <a:ext uri="{FF2B5EF4-FFF2-40B4-BE49-F238E27FC236}">
              <a16:creationId xmlns:a16="http://schemas.microsoft.com/office/drawing/2014/main" xmlns="" id="{00000000-0008-0000-0600-0000B6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132</xdr:row>
      <xdr:rowOff>0</xdr:rowOff>
    </xdr:from>
    <xdr:to>
      <xdr:col>8</xdr:col>
      <xdr:colOff>2247900</xdr:colOff>
      <xdr:row>132</xdr:row>
      <xdr:rowOff>200025</xdr:rowOff>
    </xdr:to>
    <xdr:sp macro="" textlink="">
      <xdr:nvSpPr>
        <xdr:cNvPr id="1719" name="Text Box 119">
          <a:extLst>
            <a:ext uri="{FF2B5EF4-FFF2-40B4-BE49-F238E27FC236}">
              <a16:creationId xmlns:a16="http://schemas.microsoft.com/office/drawing/2014/main" xmlns="" id="{00000000-0008-0000-0600-0000B7060000}"/>
            </a:ext>
          </a:extLst>
        </xdr:cNvPr>
        <xdr:cNvSpPr txBox="1">
          <a:spLocks noChangeArrowheads="1"/>
        </xdr:cNvSpPr>
      </xdr:nvSpPr>
      <xdr:spPr bwMode="auto">
        <a:xfrm>
          <a:off x="8715375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132</xdr:row>
      <xdr:rowOff>0</xdr:rowOff>
    </xdr:from>
    <xdr:to>
      <xdr:col>8</xdr:col>
      <xdr:colOff>2247900</xdr:colOff>
      <xdr:row>132</xdr:row>
      <xdr:rowOff>200025</xdr:rowOff>
    </xdr:to>
    <xdr:sp macro="" textlink="">
      <xdr:nvSpPr>
        <xdr:cNvPr id="1720" name="Text Box 120">
          <a:extLst>
            <a:ext uri="{FF2B5EF4-FFF2-40B4-BE49-F238E27FC236}">
              <a16:creationId xmlns:a16="http://schemas.microsoft.com/office/drawing/2014/main" xmlns="" id="{00000000-0008-0000-0600-0000B8060000}"/>
            </a:ext>
          </a:extLst>
        </xdr:cNvPr>
        <xdr:cNvSpPr txBox="1">
          <a:spLocks noChangeArrowheads="1"/>
        </xdr:cNvSpPr>
      </xdr:nvSpPr>
      <xdr:spPr bwMode="auto">
        <a:xfrm>
          <a:off x="8715375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21" name="Text Box 123">
          <a:extLst>
            <a:ext uri="{FF2B5EF4-FFF2-40B4-BE49-F238E27FC236}">
              <a16:creationId xmlns:a16="http://schemas.microsoft.com/office/drawing/2014/main" xmlns="" id="{00000000-0008-0000-0600-0000B9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22" name="Text Box 124">
          <a:extLst>
            <a:ext uri="{FF2B5EF4-FFF2-40B4-BE49-F238E27FC236}">
              <a16:creationId xmlns:a16="http://schemas.microsoft.com/office/drawing/2014/main" xmlns="" id="{00000000-0008-0000-0600-0000BA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23" name="Text Box 125">
          <a:extLst>
            <a:ext uri="{FF2B5EF4-FFF2-40B4-BE49-F238E27FC236}">
              <a16:creationId xmlns:a16="http://schemas.microsoft.com/office/drawing/2014/main" xmlns="" id="{00000000-0008-0000-0600-0000BB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24" name="Text Box 126">
          <a:extLst>
            <a:ext uri="{FF2B5EF4-FFF2-40B4-BE49-F238E27FC236}">
              <a16:creationId xmlns:a16="http://schemas.microsoft.com/office/drawing/2014/main" xmlns="" id="{00000000-0008-0000-0600-0000BC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25" name="Text Box 127">
          <a:extLst>
            <a:ext uri="{FF2B5EF4-FFF2-40B4-BE49-F238E27FC236}">
              <a16:creationId xmlns:a16="http://schemas.microsoft.com/office/drawing/2014/main" xmlns="" id="{00000000-0008-0000-0600-0000BD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26" name="Text Box 128">
          <a:extLst>
            <a:ext uri="{FF2B5EF4-FFF2-40B4-BE49-F238E27FC236}">
              <a16:creationId xmlns:a16="http://schemas.microsoft.com/office/drawing/2014/main" xmlns="" id="{00000000-0008-0000-0600-0000BE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27" name="Text Box 129">
          <a:extLst>
            <a:ext uri="{FF2B5EF4-FFF2-40B4-BE49-F238E27FC236}">
              <a16:creationId xmlns:a16="http://schemas.microsoft.com/office/drawing/2014/main" xmlns="" id="{00000000-0008-0000-0600-0000BF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28" name="Text Box 130">
          <a:extLst>
            <a:ext uri="{FF2B5EF4-FFF2-40B4-BE49-F238E27FC236}">
              <a16:creationId xmlns:a16="http://schemas.microsoft.com/office/drawing/2014/main" xmlns="" id="{00000000-0008-0000-0600-0000C0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29" name="Text Box 95">
          <a:extLst>
            <a:ext uri="{FF2B5EF4-FFF2-40B4-BE49-F238E27FC236}">
              <a16:creationId xmlns:a16="http://schemas.microsoft.com/office/drawing/2014/main" xmlns="" id="{00000000-0008-0000-0600-0000C1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0" name="Text Box 96">
          <a:extLst>
            <a:ext uri="{FF2B5EF4-FFF2-40B4-BE49-F238E27FC236}">
              <a16:creationId xmlns:a16="http://schemas.microsoft.com/office/drawing/2014/main" xmlns="" id="{00000000-0008-0000-0600-0000C2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1" name="Text Box 97">
          <a:extLst>
            <a:ext uri="{FF2B5EF4-FFF2-40B4-BE49-F238E27FC236}">
              <a16:creationId xmlns:a16="http://schemas.microsoft.com/office/drawing/2014/main" xmlns="" id="{00000000-0008-0000-0600-0000C3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2" name="Text Box 98">
          <a:extLst>
            <a:ext uri="{FF2B5EF4-FFF2-40B4-BE49-F238E27FC236}">
              <a16:creationId xmlns:a16="http://schemas.microsoft.com/office/drawing/2014/main" xmlns="" id="{00000000-0008-0000-0600-0000C4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3" name="Text Box 99">
          <a:extLst>
            <a:ext uri="{FF2B5EF4-FFF2-40B4-BE49-F238E27FC236}">
              <a16:creationId xmlns:a16="http://schemas.microsoft.com/office/drawing/2014/main" xmlns="" id="{00000000-0008-0000-0600-0000C5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4" name="Text Box 100">
          <a:extLst>
            <a:ext uri="{FF2B5EF4-FFF2-40B4-BE49-F238E27FC236}">
              <a16:creationId xmlns:a16="http://schemas.microsoft.com/office/drawing/2014/main" xmlns="" id="{00000000-0008-0000-0600-0000C6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5" name="Text Box 101">
          <a:extLst>
            <a:ext uri="{FF2B5EF4-FFF2-40B4-BE49-F238E27FC236}">
              <a16:creationId xmlns:a16="http://schemas.microsoft.com/office/drawing/2014/main" xmlns="" id="{00000000-0008-0000-0600-0000C7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6" name="Text Box 102">
          <a:extLst>
            <a:ext uri="{FF2B5EF4-FFF2-40B4-BE49-F238E27FC236}">
              <a16:creationId xmlns:a16="http://schemas.microsoft.com/office/drawing/2014/main" xmlns="" id="{00000000-0008-0000-0600-0000C8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7" name="Text Box 103">
          <a:extLst>
            <a:ext uri="{FF2B5EF4-FFF2-40B4-BE49-F238E27FC236}">
              <a16:creationId xmlns:a16="http://schemas.microsoft.com/office/drawing/2014/main" xmlns="" id="{00000000-0008-0000-0600-0000C9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8" name="Text Box 104">
          <a:extLst>
            <a:ext uri="{FF2B5EF4-FFF2-40B4-BE49-F238E27FC236}">
              <a16:creationId xmlns:a16="http://schemas.microsoft.com/office/drawing/2014/main" xmlns="" id="{00000000-0008-0000-0600-0000CA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39" name="Text Box 105">
          <a:extLst>
            <a:ext uri="{FF2B5EF4-FFF2-40B4-BE49-F238E27FC236}">
              <a16:creationId xmlns:a16="http://schemas.microsoft.com/office/drawing/2014/main" xmlns="" id="{00000000-0008-0000-0600-0000CB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0" name="Text Box 106">
          <a:extLst>
            <a:ext uri="{FF2B5EF4-FFF2-40B4-BE49-F238E27FC236}">
              <a16:creationId xmlns:a16="http://schemas.microsoft.com/office/drawing/2014/main" xmlns="" id="{00000000-0008-0000-0600-0000CC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1" name="Text Box 107">
          <a:extLst>
            <a:ext uri="{FF2B5EF4-FFF2-40B4-BE49-F238E27FC236}">
              <a16:creationId xmlns:a16="http://schemas.microsoft.com/office/drawing/2014/main" xmlns="" id="{00000000-0008-0000-0600-0000CD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2" name="Text Box 108">
          <a:extLst>
            <a:ext uri="{FF2B5EF4-FFF2-40B4-BE49-F238E27FC236}">
              <a16:creationId xmlns:a16="http://schemas.microsoft.com/office/drawing/2014/main" xmlns="" id="{00000000-0008-0000-0600-0000CE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3" name="Text Box 109">
          <a:extLst>
            <a:ext uri="{FF2B5EF4-FFF2-40B4-BE49-F238E27FC236}">
              <a16:creationId xmlns:a16="http://schemas.microsoft.com/office/drawing/2014/main" xmlns="" id="{00000000-0008-0000-0600-0000CF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4" name="Text Box 110">
          <a:extLst>
            <a:ext uri="{FF2B5EF4-FFF2-40B4-BE49-F238E27FC236}">
              <a16:creationId xmlns:a16="http://schemas.microsoft.com/office/drawing/2014/main" xmlns="" id="{00000000-0008-0000-0600-0000D0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5" name="Text Box 111">
          <a:extLst>
            <a:ext uri="{FF2B5EF4-FFF2-40B4-BE49-F238E27FC236}">
              <a16:creationId xmlns:a16="http://schemas.microsoft.com/office/drawing/2014/main" xmlns="" id="{00000000-0008-0000-0600-0000D1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6" name="Text Box 112">
          <a:extLst>
            <a:ext uri="{FF2B5EF4-FFF2-40B4-BE49-F238E27FC236}">
              <a16:creationId xmlns:a16="http://schemas.microsoft.com/office/drawing/2014/main" xmlns="" id="{00000000-0008-0000-0600-0000D2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7" name="Text Box 113">
          <a:extLst>
            <a:ext uri="{FF2B5EF4-FFF2-40B4-BE49-F238E27FC236}">
              <a16:creationId xmlns:a16="http://schemas.microsoft.com/office/drawing/2014/main" xmlns="" id="{00000000-0008-0000-0600-0000D3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8" name="Text Box 114">
          <a:extLst>
            <a:ext uri="{FF2B5EF4-FFF2-40B4-BE49-F238E27FC236}">
              <a16:creationId xmlns:a16="http://schemas.microsoft.com/office/drawing/2014/main" xmlns="" id="{00000000-0008-0000-0600-0000D4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49" name="Text Box 115">
          <a:extLst>
            <a:ext uri="{FF2B5EF4-FFF2-40B4-BE49-F238E27FC236}">
              <a16:creationId xmlns:a16="http://schemas.microsoft.com/office/drawing/2014/main" xmlns="" id="{00000000-0008-0000-0600-0000D5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50" name="Text Box 116">
          <a:extLst>
            <a:ext uri="{FF2B5EF4-FFF2-40B4-BE49-F238E27FC236}">
              <a16:creationId xmlns:a16="http://schemas.microsoft.com/office/drawing/2014/main" xmlns="" id="{00000000-0008-0000-0600-0000D6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51" name="Text Box 117">
          <a:extLst>
            <a:ext uri="{FF2B5EF4-FFF2-40B4-BE49-F238E27FC236}">
              <a16:creationId xmlns:a16="http://schemas.microsoft.com/office/drawing/2014/main" xmlns="" id="{00000000-0008-0000-0600-0000D7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209550</xdr:rowOff>
    </xdr:to>
    <xdr:sp macro="" textlink="">
      <xdr:nvSpPr>
        <xdr:cNvPr id="1752" name="Text Box 119">
          <a:extLst>
            <a:ext uri="{FF2B5EF4-FFF2-40B4-BE49-F238E27FC236}">
              <a16:creationId xmlns:a16="http://schemas.microsoft.com/office/drawing/2014/main" xmlns="" id="{00000000-0008-0000-0600-0000D8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134</xdr:row>
      <xdr:rowOff>0</xdr:rowOff>
    </xdr:from>
    <xdr:to>
      <xdr:col>8</xdr:col>
      <xdr:colOff>2247900</xdr:colOff>
      <xdr:row>134</xdr:row>
      <xdr:rowOff>209550</xdr:rowOff>
    </xdr:to>
    <xdr:sp macro="" textlink="">
      <xdr:nvSpPr>
        <xdr:cNvPr id="1753" name="Text Box 120">
          <a:extLst>
            <a:ext uri="{FF2B5EF4-FFF2-40B4-BE49-F238E27FC236}">
              <a16:creationId xmlns:a16="http://schemas.microsoft.com/office/drawing/2014/main" xmlns="" id="{00000000-0008-0000-0600-0000D906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54" name="Text Box 123">
          <a:extLst>
            <a:ext uri="{FF2B5EF4-FFF2-40B4-BE49-F238E27FC236}">
              <a16:creationId xmlns:a16="http://schemas.microsoft.com/office/drawing/2014/main" xmlns="" id="{00000000-0008-0000-0600-0000DA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55" name="Text Box 124">
          <a:extLst>
            <a:ext uri="{FF2B5EF4-FFF2-40B4-BE49-F238E27FC236}">
              <a16:creationId xmlns:a16="http://schemas.microsoft.com/office/drawing/2014/main" xmlns="" id="{00000000-0008-0000-0600-0000DB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56" name="Text Box 125">
          <a:extLst>
            <a:ext uri="{FF2B5EF4-FFF2-40B4-BE49-F238E27FC236}">
              <a16:creationId xmlns:a16="http://schemas.microsoft.com/office/drawing/2014/main" xmlns="" id="{00000000-0008-0000-0600-0000DC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57" name="Text Box 126">
          <a:extLst>
            <a:ext uri="{FF2B5EF4-FFF2-40B4-BE49-F238E27FC236}">
              <a16:creationId xmlns:a16="http://schemas.microsoft.com/office/drawing/2014/main" xmlns="" id="{00000000-0008-0000-0600-0000DD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58" name="Text Box 127">
          <a:extLst>
            <a:ext uri="{FF2B5EF4-FFF2-40B4-BE49-F238E27FC236}">
              <a16:creationId xmlns:a16="http://schemas.microsoft.com/office/drawing/2014/main" xmlns="" id="{00000000-0008-0000-0600-0000DE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59" name="Text Box 128">
          <a:extLst>
            <a:ext uri="{FF2B5EF4-FFF2-40B4-BE49-F238E27FC236}">
              <a16:creationId xmlns:a16="http://schemas.microsoft.com/office/drawing/2014/main" xmlns="" id="{00000000-0008-0000-0600-0000DF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60" name="Text Box 129">
          <a:extLst>
            <a:ext uri="{FF2B5EF4-FFF2-40B4-BE49-F238E27FC236}">
              <a16:creationId xmlns:a16="http://schemas.microsoft.com/office/drawing/2014/main" xmlns="" id="{00000000-0008-0000-0600-0000E0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135</xdr:row>
      <xdr:rowOff>0</xdr:rowOff>
    </xdr:from>
    <xdr:to>
      <xdr:col>8</xdr:col>
      <xdr:colOff>2247900</xdr:colOff>
      <xdr:row>135</xdr:row>
      <xdr:rowOff>619125</xdr:rowOff>
    </xdr:to>
    <xdr:sp macro="" textlink="">
      <xdr:nvSpPr>
        <xdr:cNvPr id="1761" name="Text Box 130">
          <a:extLst>
            <a:ext uri="{FF2B5EF4-FFF2-40B4-BE49-F238E27FC236}">
              <a16:creationId xmlns:a16="http://schemas.microsoft.com/office/drawing/2014/main" xmlns="" id="{00000000-0008-0000-0600-0000E1060000}"/>
            </a:ext>
          </a:extLst>
        </xdr:cNvPr>
        <xdr:cNvSpPr txBox="1">
          <a:spLocks noChangeArrowheads="1"/>
        </xdr:cNvSpPr>
      </xdr:nvSpPr>
      <xdr:spPr bwMode="auto">
        <a:xfrm>
          <a:off x="87153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137</xdr:row>
      <xdr:rowOff>0</xdr:rowOff>
    </xdr:from>
    <xdr:to>
      <xdr:col>8</xdr:col>
      <xdr:colOff>2247900</xdr:colOff>
      <xdr:row>137</xdr:row>
      <xdr:rowOff>200025</xdr:rowOff>
    </xdr:to>
    <xdr:sp macro="" textlink="">
      <xdr:nvSpPr>
        <xdr:cNvPr id="1762" name="Text Box 119">
          <a:extLst>
            <a:ext uri="{FF2B5EF4-FFF2-40B4-BE49-F238E27FC236}">
              <a16:creationId xmlns:a16="http://schemas.microsoft.com/office/drawing/2014/main" xmlns="" id="{00000000-0008-0000-0600-0000E2060000}"/>
            </a:ext>
          </a:extLst>
        </xdr:cNvPr>
        <xdr:cNvSpPr txBox="1">
          <a:spLocks noChangeArrowheads="1"/>
        </xdr:cNvSpPr>
      </xdr:nvSpPr>
      <xdr:spPr bwMode="auto">
        <a:xfrm>
          <a:off x="8715375" y="790003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137</xdr:row>
      <xdr:rowOff>0</xdr:rowOff>
    </xdr:from>
    <xdr:to>
      <xdr:col>8</xdr:col>
      <xdr:colOff>2247900</xdr:colOff>
      <xdr:row>137</xdr:row>
      <xdr:rowOff>200025</xdr:rowOff>
    </xdr:to>
    <xdr:sp macro="" textlink="">
      <xdr:nvSpPr>
        <xdr:cNvPr id="1763" name="Text Box 120">
          <a:extLst>
            <a:ext uri="{FF2B5EF4-FFF2-40B4-BE49-F238E27FC236}">
              <a16:creationId xmlns:a16="http://schemas.microsoft.com/office/drawing/2014/main" xmlns="" id="{00000000-0008-0000-0600-0000E3060000}"/>
            </a:ext>
          </a:extLst>
        </xdr:cNvPr>
        <xdr:cNvSpPr txBox="1">
          <a:spLocks noChangeArrowheads="1"/>
        </xdr:cNvSpPr>
      </xdr:nvSpPr>
      <xdr:spPr bwMode="auto">
        <a:xfrm>
          <a:off x="8715375" y="790003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64" name="Text Box 95">
          <a:extLst>
            <a:ext uri="{FF2B5EF4-FFF2-40B4-BE49-F238E27FC236}">
              <a16:creationId xmlns:a16="http://schemas.microsoft.com/office/drawing/2014/main" xmlns="" id="{00000000-0008-0000-0600-0000E4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65" name="Text Box 96">
          <a:extLst>
            <a:ext uri="{FF2B5EF4-FFF2-40B4-BE49-F238E27FC236}">
              <a16:creationId xmlns:a16="http://schemas.microsoft.com/office/drawing/2014/main" xmlns="" id="{00000000-0008-0000-0600-0000E5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66" name="Text Box 97">
          <a:extLst>
            <a:ext uri="{FF2B5EF4-FFF2-40B4-BE49-F238E27FC236}">
              <a16:creationId xmlns:a16="http://schemas.microsoft.com/office/drawing/2014/main" xmlns="" id="{00000000-0008-0000-0600-0000E6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67" name="Text Box 98">
          <a:extLst>
            <a:ext uri="{FF2B5EF4-FFF2-40B4-BE49-F238E27FC236}">
              <a16:creationId xmlns:a16="http://schemas.microsoft.com/office/drawing/2014/main" xmlns="" id="{00000000-0008-0000-0600-0000E7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68" name="Text Box 99">
          <a:extLst>
            <a:ext uri="{FF2B5EF4-FFF2-40B4-BE49-F238E27FC236}">
              <a16:creationId xmlns:a16="http://schemas.microsoft.com/office/drawing/2014/main" xmlns="" id="{00000000-0008-0000-0600-0000E8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69" name="Text Box 100">
          <a:extLst>
            <a:ext uri="{FF2B5EF4-FFF2-40B4-BE49-F238E27FC236}">
              <a16:creationId xmlns:a16="http://schemas.microsoft.com/office/drawing/2014/main" xmlns="" id="{00000000-0008-0000-0600-0000E9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0" name="Text Box 101">
          <a:extLst>
            <a:ext uri="{FF2B5EF4-FFF2-40B4-BE49-F238E27FC236}">
              <a16:creationId xmlns:a16="http://schemas.microsoft.com/office/drawing/2014/main" xmlns="" id="{00000000-0008-0000-0600-0000EA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1" name="Text Box 102">
          <a:extLst>
            <a:ext uri="{FF2B5EF4-FFF2-40B4-BE49-F238E27FC236}">
              <a16:creationId xmlns:a16="http://schemas.microsoft.com/office/drawing/2014/main" xmlns="" id="{00000000-0008-0000-0600-0000EB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2" name="Text Box 103">
          <a:extLst>
            <a:ext uri="{FF2B5EF4-FFF2-40B4-BE49-F238E27FC236}">
              <a16:creationId xmlns:a16="http://schemas.microsoft.com/office/drawing/2014/main" xmlns="" id="{00000000-0008-0000-0600-0000EC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3" name="Text Box 104">
          <a:extLst>
            <a:ext uri="{FF2B5EF4-FFF2-40B4-BE49-F238E27FC236}">
              <a16:creationId xmlns:a16="http://schemas.microsoft.com/office/drawing/2014/main" xmlns="" id="{00000000-0008-0000-0600-0000ED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4" name="Text Box 105">
          <a:extLst>
            <a:ext uri="{FF2B5EF4-FFF2-40B4-BE49-F238E27FC236}">
              <a16:creationId xmlns:a16="http://schemas.microsoft.com/office/drawing/2014/main" xmlns="" id="{00000000-0008-0000-0600-0000EE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5" name="Text Box 106">
          <a:extLst>
            <a:ext uri="{FF2B5EF4-FFF2-40B4-BE49-F238E27FC236}">
              <a16:creationId xmlns:a16="http://schemas.microsoft.com/office/drawing/2014/main" xmlns="" id="{00000000-0008-0000-0600-0000EF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6" name="Text Box 107">
          <a:extLst>
            <a:ext uri="{FF2B5EF4-FFF2-40B4-BE49-F238E27FC236}">
              <a16:creationId xmlns:a16="http://schemas.microsoft.com/office/drawing/2014/main" xmlns="" id="{00000000-0008-0000-0600-0000F0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7" name="Text Box 108">
          <a:extLst>
            <a:ext uri="{FF2B5EF4-FFF2-40B4-BE49-F238E27FC236}">
              <a16:creationId xmlns:a16="http://schemas.microsoft.com/office/drawing/2014/main" xmlns="" id="{00000000-0008-0000-0600-0000F1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8" name="Text Box 109">
          <a:extLst>
            <a:ext uri="{FF2B5EF4-FFF2-40B4-BE49-F238E27FC236}">
              <a16:creationId xmlns:a16="http://schemas.microsoft.com/office/drawing/2014/main" xmlns="" id="{00000000-0008-0000-0600-0000F2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79" name="Text Box 110">
          <a:extLst>
            <a:ext uri="{FF2B5EF4-FFF2-40B4-BE49-F238E27FC236}">
              <a16:creationId xmlns:a16="http://schemas.microsoft.com/office/drawing/2014/main" xmlns="" id="{00000000-0008-0000-0600-0000F3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0" name="Text Box 111">
          <a:extLst>
            <a:ext uri="{FF2B5EF4-FFF2-40B4-BE49-F238E27FC236}">
              <a16:creationId xmlns:a16="http://schemas.microsoft.com/office/drawing/2014/main" xmlns="" id="{00000000-0008-0000-0600-0000F4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1" name="Text Box 112">
          <a:extLst>
            <a:ext uri="{FF2B5EF4-FFF2-40B4-BE49-F238E27FC236}">
              <a16:creationId xmlns:a16="http://schemas.microsoft.com/office/drawing/2014/main" xmlns="" id="{00000000-0008-0000-0600-0000F5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2" name="Text Box 113">
          <a:extLst>
            <a:ext uri="{FF2B5EF4-FFF2-40B4-BE49-F238E27FC236}">
              <a16:creationId xmlns:a16="http://schemas.microsoft.com/office/drawing/2014/main" xmlns="" id="{00000000-0008-0000-0600-0000F6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3" name="Text Box 114">
          <a:extLst>
            <a:ext uri="{FF2B5EF4-FFF2-40B4-BE49-F238E27FC236}">
              <a16:creationId xmlns:a16="http://schemas.microsoft.com/office/drawing/2014/main" xmlns="" id="{00000000-0008-0000-0600-0000F7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4" name="Text Box 115">
          <a:extLst>
            <a:ext uri="{FF2B5EF4-FFF2-40B4-BE49-F238E27FC236}">
              <a16:creationId xmlns:a16="http://schemas.microsoft.com/office/drawing/2014/main" xmlns="" id="{00000000-0008-0000-0600-0000F8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5" name="Text Box 116">
          <a:extLst>
            <a:ext uri="{FF2B5EF4-FFF2-40B4-BE49-F238E27FC236}">
              <a16:creationId xmlns:a16="http://schemas.microsoft.com/office/drawing/2014/main" xmlns="" id="{00000000-0008-0000-0600-0000F9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6" name="Text Box 117">
          <a:extLst>
            <a:ext uri="{FF2B5EF4-FFF2-40B4-BE49-F238E27FC236}">
              <a16:creationId xmlns:a16="http://schemas.microsoft.com/office/drawing/2014/main" xmlns="" id="{00000000-0008-0000-0600-0000FA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7" name="Text Box 123">
          <a:extLst>
            <a:ext uri="{FF2B5EF4-FFF2-40B4-BE49-F238E27FC236}">
              <a16:creationId xmlns:a16="http://schemas.microsoft.com/office/drawing/2014/main" xmlns="" id="{00000000-0008-0000-0600-0000FB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8" name="Text Box 124">
          <a:extLst>
            <a:ext uri="{FF2B5EF4-FFF2-40B4-BE49-F238E27FC236}">
              <a16:creationId xmlns:a16="http://schemas.microsoft.com/office/drawing/2014/main" xmlns="" id="{00000000-0008-0000-0600-0000FC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89" name="Text Box 125">
          <a:extLst>
            <a:ext uri="{FF2B5EF4-FFF2-40B4-BE49-F238E27FC236}">
              <a16:creationId xmlns:a16="http://schemas.microsoft.com/office/drawing/2014/main" xmlns="" id="{00000000-0008-0000-0600-0000FD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90" name="Text Box 126">
          <a:extLst>
            <a:ext uri="{FF2B5EF4-FFF2-40B4-BE49-F238E27FC236}">
              <a16:creationId xmlns:a16="http://schemas.microsoft.com/office/drawing/2014/main" xmlns="" id="{00000000-0008-0000-0600-0000FE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91" name="Text Box 127">
          <a:extLst>
            <a:ext uri="{FF2B5EF4-FFF2-40B4-BE49-F238E27FC236}">
              <a16:creationId xmlns:a16="http://schemas.microsoft.com/office/drawing/2014/main" xmlns="" id="{00000000-0008-0000-0600-0000FF06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92" name="Text Box 128">
          <a:extLst>
            <a:ext uri="{FF2B5EF4-FFF2-40B4-BE49-F238E27FC236}">
              <a16:creationId xmlns:a16="http://schemas.microsoft.com/office/drawing/2014/main" xmlns="" id="{00000000-0008-0000-0600-00000007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93" name="Text Box 129">
          <a:extLst>
            <a:ext uri="{FF2B5EF4-FFF2-40B4-BE49-F238E27FC236}">
              <a16:creationId xmlns:a16="http://schemas.microsoft.com/office/drawing/2014/main" xmlns="" id="{00000000-0008-0000-0600-00000107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0</xdr:rowOff>
    </xdr:from>
    <xdr:to>
      <xdr:col>8</xdr:col>
      <xdr:colOff>2247900</xdr:colOff>
      <xdr:row>134</xdr:row>
      <xdr:rowOff>19050</xdr:rowOff>
    </xdr:to>
    <xdr:sp macro="" textlink="">
      <xdr:nvSpPr>
        <xdr:cNvPr id="1794" name="Text Box 130">
          <a:extLst>
            <a:ext uri="{FF2B5EF4-FFF2-40B4-BE49-F238E27FC236}">
              <a16:creationId xmlns:a16="http://schemas.microsoft.com/office/drawing/2014/main" xmlns="" id="{00000000-0008-0000-0600-000002070000}"/>
            </a:ext>
          </a:extLst>
        </xdr:cNvPr>
        <xdr:cNvSpPr txBox="1">
          <a:spLocks noChangeArrowheads="1"/>
        </xdr:cNvSpPr>
      </xdr:nvSpPr>
      <xdr:spPr bwMode="auto">
        <a:xfrm>
          <a:off x="87153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333375</xdr:rowOff>
    </xdr:from>
    <xdr:to>
      <xdr:col>8</xdr:col>
      <xdr:colOff>2247900</xdr:colOff>
      <xdr:row>134</xdr:row>
      <xdr:rowOff>209550</xdr:rowOff>
    </xdr:to>
    <xdr:sp macro="" textlink="">
      <xdr:nvSpPr>
        <xdr:cNvPr id="1795" name="Text Box 119">
          <a:extLst>
            <a:ext uri="{FF2B5EF4-FFF2-40B4-BE49-F238E27FC236}">
              <a16:creationId xmlns:a16="http://schemas.microsoft.com/office/drawing/2014/main" xmlns="" id="{00000000-0008-0000-0600-00000307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2162175</xdr:colOff>
      <xdr:row>133</xdr:row>
      <xdr:rowOff>333375</xdr:rowOff>
    </xdr:from>
    <xdr:to>
      <xdr:col>8</xdr:col>
      <xdr:colOff>2247900</xdr:colOff>
      <xdr:row>134</xdr:row>
      <xdr:rowOff>209550</xdr:rowOff>
    </xdr:to>
    <xdr:sp macro="" textlink="">
      <xdr:nvSpPr>
        <xdr:cNvPr id="1796" name="Text Box 120">
          <a:extLst>
            <a:ext uri="{FF2B5EF4-FFF2-40B4-BE49-F238E27FC236}">
              <a16:creationId xmlns:a16="http://schemas.microsoft.com/office/drawing/2014/main" xmlns="" id="{00000000-0008-0000-0600-000004070000}"/>
            </a:ext>
          </a:extLst>
        </xdr:cNvPr>
        <xdr:cNvSpPr txBox="1">
          <a:spLocks noChangeArrowheads="1"/>
        </xdr:cNvSpPr>
      </xdr:nvSpPr>
      <xdr:spPr bwMode="auto">
        <a:xfrm>
          <a:off x="87153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2162175</xdr:colOff>
      <xdr:row>38</xdr:row>
      <xdr:rowOff>0</xdr:rowOff>
    </xdr:from>
    <xdr:ext cx="76200" cy="171450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600-000005070000}"/>
            </a:ext>
          </a:extLst>
        </xdr:cNvPr>
        <xdr:cNvSpPr txBox="1">
          <a:spLocks noChangeArrowheads="1"/>
        </xdr:cNvSpPr>
      </xdr:nvSpPr>
      <xdr:spPr bwMode="auto">
        <a:xfrm>
          <a:off x="8715375" y="17459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38</xdr:row>
      <xdr:rowOff>0</xdr:rowOff>
    </xdr:from>
    <xdr:ext cx="76200" cy="171450"/>
    <xdr:sp macro="" textlink="">
      <xdr:nvSpPr>
        <xdr:cNvPr id="1798" name="Text Box 118">
          <a:extLst>
            <a:ext uri="{FF2B5EF4-FFF2-40B4-BE49-F238E27FC236}">
              <a16:creationId xmlns:a16="http://schemas.microsoft.com/office/drawing/2014/main" xmlns="" id="{00000000-0008-0000-0600-000006070000}"/>
            </a:ext>
          </a:extLst>
        </xdr:cNvPr>
        <xdr:cNvSpPr txBox="1">
          <a:spLocks noChangeArrowheads="1"/>
        </xdr:cNvSpPr>
      </xdr:nvSpPr>
      <xdr:spPr bwMode="auto">
        <a:xfrm>
          <a:off x="8715375" y="17459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81</xdr:row>
      <xdr:rowOff>0</xdr:rowOff>
    </xdr:from>
    <xdr:ext cx="76200" cy="200025"/>
    <xdr:sp macro="" textlink="">
      <xdr:nvSpPr>
        <xdr:cNvPr id="1799" name="Text Box 119">
          <a:extLst>
            <a:ext uri="{FF2B5EF4-FFF2-40B4-BE49-F238E27FC236}">
              <a16:creationId xmlns:a16="http://schemas.microsoft.com/office/drawing/2014/main" xmlns="" id="{00000000-0008-0000-0600-00000707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81</xdr:row>
      <xdr:rowOff>0</xdr:rowOff>
    </xdr:from>
    <xdr:ext cx="76200" cy="200025"/>
    <xdr:sp macro="" textlink="">
      <xdr:nvSpPr>
        <xdr:cNvPr id="1800" name="Text Box 120">
          <a:extLst>
            <a:ext uri="{FF2B5EF4-FFF2-40B4-BE49-F238E27FC236}">
              <a16:creationId xmlns:a16="http://schemas.microsoft.com/office/drawing/2014/main" xmlns="" id="{00000000-0008-0000-0600-00000807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81</xdr:row>
      <xdr:rowOff>0</xdr:rowOff>
    </xdr:from>
    <xdr:ext cx="76200" cy="200025"/>
    <xdr:sp macro="" textlink="">
      <xdr:nvSpPr>
        <xdr:cNvPr id="1801" name="Text Box 119">
          <a:extLst>
            <a:ext uri="{FF2B5EF4-FFF2-40B4-BE49-F238E27FC236}">
              <a16:creationId xmlns:a16="http://schemas.microsoft.com/office/drawing/2014/main" xmlns="" id="{00000000-0008-0000-0600-00000907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81</xdr:row>
      <xdr:rowOff>0</xdr:rowOff>
    </xdr:from>
    <xdr:ext cx="76200" cy="200025"/>
    <xdr:sp macro="" textlink="">
      <xdr:nvSpPr>
        <xdr:cNvPr id="1802" name="Text Box 120">
          <a:extLst>
            <a:ext uri="{FF2B5EF4-FFF2-40B4-BE49-F238E27FC236}">
              <a16:creationId xmlns:a16="http://schemas.microsoft.com/office/drawing/2014/main" xmlns="" id="{00000000-0008-0000-0600-00000A070000}"/>
            </a:ext>
          </a:extLst>
        </xdr:cNvPr>
        <xdr:cNvSpPr txBox="1">
          <a:spLocks noChangeArrowheads="1"/>
        </xdr:cNvSpPr>
      </xdr:nvSpPr>
      <xdr:spPr bwMode="auto">
        <a:xfrm>
          <a:off x="8715375" y="4253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2162175</xdr:colOff>
      <xdr:row>37</xdr:row>
      <xdr:rowOff>0</xdr:rowOff>
    </xdr:from>
    <xdr:to>
      <xdr:col>8</xdr:col>
      <xdr:colOff>2162175</xdr:colOff>
      <xdr:row>37</xdr:row>
      <xdr:rowOff>165287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600-00000B070000}"/>
            </a:ext>
          </a:extLst>
        </xdr:cNvPr>
        <xdr:cNvSpPr txBox="1">
          <a:spLocks noChangeArrowheads="1"/>
        </xdr:cNvSpPr>
      </xdr:nvSpPr>
      <xdr:spPr bwMode="auto">
        <a:xfrm>
          <a:off x="8715375" y="16649700"/>
          <a:ext cx="0" cy="3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37</xdr:row>
      <xdr:rowOff>0</xdr:rowOff>
    </xdr:from>
    <xdr:to>
      <xdr:col>8</xdr:col>
      <xdr:colOff>2162175</xdr:colOff>
      <xdr:row>37</xdr:row>
      <xdr:rowOff>165287</xdr:rowOff>
    </xdr:to>
    <xdr:sp macro="" textlink="">
      <xdr:nvSpPr>
        <xdr:cNvPr id="1804" name="Text Box 118">
          <a:extLst>
            <a:ext uri="{FF2B5EF4-FFF2-40B4-BE49-F238E27FC236}">
              <a16:creationId xmlns:a16="http://schemas.microsoft.com/office/drawing/2014/main" xmlns="" id="{00000000-0008-0000-0600-00000C070000}"/>
            </a:ext>
          </a:extLst>
        </xdr:cNvPr>
        <xdr:cNvSpPr txBox="1">
          <a:spLocks noChangeArrowheads="1"/>
        </xdr:cNvSpPr>
      </xdr:nvSpPr>
      <xdr:spPr bwMode="auto">
        <a:xfrm>
          <a:off x="8715375" y="16649700"/>
          <a:ext cx="0" cy="3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2162175</xdr:colOff>
      <xdr:row>38</xdr:row>
      <xdr:rowOff>0</xdr:rowOff>
    </xdr:from>
    <xdr:ext cx="76200" cy="171450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600-00000D070000}"/>
            </a:ext>
          </a:extLst>
        </xdr:cNvPr>
        <xdr:cNvSpPr txBox="1">
          <a:spLocks noChangeArrowheads="1"/>
        </xdr:cNvSpPr>
      </xdr:nvSpPr>
      <xdr:spPr bwMode="auto">
        <a:xfrm>
          <a:off x="8715375" y="17459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2162175</xdr:colOff>
      <xdr:row>38</xdr:row>
      <xdr:rowOff>0</xdr:rowOff>
    </xdr:from>
    <xdr:ext cx="76200" cy="171450"/>
    <xdr:sp macro="" textlink="">
      <xdr:nvSpPr>
        <xdr:cNvPr id="1806" name="Text Box 118">
          <a:extLst>
            <a:ext uri="{FF2B5EF4-FFF2-40B4-BE49-F238E27FC236}">
              <a16:creationId xmlns:a16="http://schemas.microsoft.com/office/drawing/2014/main" xmlns="" id="{00000000-0008-0000-0600-00000E070000}"/>
            </a:ext>
          </a:extLst>
        </xdr:cNvPr>
        <xdr:cNvSpPr txBox="1">
          <a:spLocks noChangeArrowheads="1"/>
        </xdr:cNvSpPr>
      </xdr:nvSpPr>
      <xdr:spPr bwMode="auto">
        <a:xfrm>
          <a:off x="8715375" y="17459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xmlns="" id="{00000000-0008-0000-0600-00000F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xmlns="" id="{00000000-0008-0000-0600-000010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09" name="Text Box 5">
          <a:extLst>
            <a:ext uri="{FF2B5EF4-FFF2-40B4-BE49-F238E27FC236}">
              <a16:creationId xmlns:a16="http://schemas.microsoft.com/office/drawing/2014/main" xmlns="" id="{00000000-0008-0000-0600-000011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0" name="Text Box 6">
          <a:extLst>
            <a:ext uri="{FF2B5EF4-FFF2-40B4-BE49-F238E27FC236}">
              <a16:creationId xmlns:a16="http://schemas.microsoft.com/office/drawing/2014/main" xmlns="" id="{00000000-0008-0000-0600-000012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1" name="Text Box 7">
          <a:extLst>
            <a:ext uri="{FF2B5EF4-FFF2-40B4-BE49-F238E27FC236}">
              <a16:creationId xmlns:a16="http://schemas.microsoft.com/office/drawing/2014/main" xmlns="" id="{00000000-0008-0000-0600-000013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2" name="Text Box 8">
          <a:extLst>
            <a:ext uri="{FF2B5EF4-FFF2-40B4-BE49-F238E27FC236}">
              <a16:creationId xmlns:a16="http://schemas.microsoft.com/office/drawing/2014/main" xmlns="" id="{00000000-0008-0000-0600-000014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3" name="Text Box 9">
          <a:extLst>
            <a:ext uri="{FF2B5EF4-FFF2-40B4-BE49-F238E27FC236}">
              <a16:creationId xmlns:a16="http://schemas.microsoft.com/office/drawing/2014/main" xmlns="" id="{00000000-0008-0000-0600-000015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4" name="Text Box 10">
          <a:extLst>
            <a:ext uri="{FF2B5EF4-FFF2-40B4-BE49-F238E27FC236}">
              <a16:creationId xmlns:a16="http://schemas.microsoft.com/office/drawing/2014/main" xmlns="" id="{00000000-0008-0000-0600-000016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5" name="Text Box 11">
          <a:extLst>
            <a:ext uri="{FF2B5EF4-FFF2-40B4-BE49-F238E27FC236}">
              <a16:creationId xmlns:a16="http://schemas.microsoft.com/office/drawing/2014/main" xmlns="" id="{00000000-0008-0000-0600-000017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6" name="Text Box 12">
          <a:extLst>
            <a:ext uri="{FF2B5EF4-FFF2-40B4-BE49-F238E27FC236}">
              <a16:creationId xmlns:a16="http://schemas.microsoft.com/office/drawing/2014/main" xmlns="" id="{00000000-0008-0000-0600-000018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7" name="Text Box 13">
          <a:extLst>
            <a:ext uri="{FF2B5EF4-FFF2-40B4-BE49-F238E27FC236}">
              <a16:creationId xmlns:a16="http://schemas.microsoft.com/office/drawing/2014/main" xmlns="" id="{00000000-0008-0000-0600-000019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8" name="Text Box 14">
          <a:extLst>
            <a:ext uri="{FF2B5EF4-FFF2-40B4-BE49-F238E27FC236}">
              <a16:creationId xmlns:a16="http://schemas.microsoft.com/office/drawing/2014/main" xmlns="" id="{00000000-0008-0000-0600-00001A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xmlns="" id="{00000000-0008-0000-0600-00001B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0" name="Text Box 16">
          <a:extLst>
            <a:ext uri="{FF2B5EF4-FFF2-40B4-BE49-F238E27FC236}">
              <a16:creationId xmlns:a16="http://schemas.microsoft.com/office/drawing/2014/main" xmlns="" id="{00000000-0008-0000-0600-00001C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1" name="Text Box 17">
          <a:extLst>
            <a:ext uri="{FF2B5EF4-FFF2-40B4-BE49-F238E27FC236}">
              <a16:creationId xmlns:a16="http://schemas.microsoft.com/office/drawing/2014/main" xmlns="" id="{00000000-0008-0000-0600-00001D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2" name="Text Box 18">
          <a:extLst>
            <a:ext uri="{FF2B5EF4-FFF2-40B4-BE49-F238E27FC236}">
              <a16:creationId xmlns:a16="http://schemas.microsoft.com/office/drawing/2014/main" xmlns="" id="{00000000-0008-0000-0600-00001E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3" name="Text Box 19">
          <a:extLst>
            <a:ext uri="{FF2B5EF4-FFF2-40B4-BE49-F238E27FC236}">
              <a16:creationId xmlns:a16="http://schemas.microsoft.com/office/drawing/2014/main" xmlns="" id="{00000000-0008-0000-0600-00001F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4" name="Text Box 20">
          <a:extLst>
            <a:ext uri="{FF2B5EF4-FFF2-40B4-BE49-F238E27FC236}">
              <a16:creationId xmlns:a16="http://schemas.microsoft.com/office/drawing/2014/main" xmlns="" id="{00000000-0008-0000-0600-000020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5" name="Text Box 21">
          <a:extLst>
            <a:ext uri="{FF2B5EF4-FFF2-40B4-BE49-F238E27FC236}">
              <a16:creationId xmlns:a16="http://schemas.microsoft.com/office/drawing/2014/main" xmlns="" id="{00000000-0008-0000-0600-000021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6" name="Text Box 22">
          <a:extLst>
            <a:ext uri="{FF2B5EF4-FFF2-40B4-BE49-F238E27FC236}">
              <a16:creationId xmlns:a16="http://schemas.microsoft.com/office/drawing/2014/main" xmlns="" id="{00000000-0008-0000-0600-000022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7" name="Text Box 23">
          <a:extLst>
            <a:ext uri="{FF2B5EF4-FFF2-40B4-BE49-F238E27FC236}">
              <a16:creationId xmlns:a16="http://schemas.microsoft.com/office/drawing/2014/main" xmlns="" id="{00000000-0008-0000-0600-000023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8" name="Text Box 24">
          <a:extLst>
            <a:ext uri="{FF2B5EF4-FFF2-40B4-BE49-F238E27FC236}">
              <a16:creationId xmlns:a16="http://schemas.microsoft.com/office/drawing/2014/main" xmlns="" id="{00000000-0008-0000-0600-000024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29" name="Text Box 25">
          <a:extLst>
            <a:ext uri="{FF2B5EF4-FFF2-40B4-BE49-F238E27FC236}">
              <a16:creationId xmlns:a16="http://schemas.microsoft.com/office/drawing/2014/main" xmlns="" id="{00000000-0008-0000-0600-000025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30" name="Text Box 48">
          <a:extLst>
            <a:ext uri="{FF2B5EF4-FFF2-40B4-BE49-F238E27FC236}">
              <a16:creationId xmlns:a16="http://schemas.microsoft.com/office/drawing/2014/main" xmlns="" id="{00000000-0008-0000-0600-000026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31" name="Text Box 93">
          <a:extLst>
            <a:ext uri="{FF2B5EF4-FFF2-40B4-BE49-F238E27FC236}">
              <a16:creationId xmlns:a16="http://schemas.microsoft.com/office/drawing/2014/main" xmlns="" id="{00000000-0008-0000-0600-000027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2162175</xdr:colOff>
      <xdr:row>85</xdr:row>
      <xdr:rowOff>0</xdr:rowOff>
    </xdr:from>
    <xdr:to>
      <xdr:col>8</xdr:col>
      <xdr:colOff>2162175</xdr:colOff>
      <xdr:row>85</xdr:row>
      <xdr:rowOff>161926</xdr:rowOff>
    </xdr:to>
    <xdr:sp macro="" textlink="">
      <xdr:nvSpPr>
        <xdr:cNvPr id="1832" name="Text Box 94">
          <a:extLst>
            <a:ext uri="{FF2B5EF4-FFF2-40B4-BE49-F238E27FC236}">
              <a16:creationId xmlns:a16="http://schemas.microsoft.com/office/drawing/2014/main" xmlns="" id="{00000000-0008-0000-0600-000028070000}"/>
            </a:ext>
          </a:extLst>
        </xdr:cNvPr>
        <xdr:cNvSpPr txBox="1">
          <a:spLocks noChangeArrowheads="1"/>
        </xdr:cNvSpPr>
      </xdr:nvSpPr>
      <xdr:spPr bwMode="auto">
        <a:xfrm>
          <a:off x="8715375" y="45453300"/>
          <a:ext cx="0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47</xdr:row>
      <xdr:rowOff>0</xdr:rowOff>
    </xdr:from>
    <xdr:to>
      <xdr:col>15</xdr:col>
      <xdr:colOff>2162175</xdr:colOff>
      <xdr:row>47</xdr:row>
      <xdr:rowOff>161925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600-000029070000}"/>
            </a:ext>
          </a:extLst>
        </xdr:cNvPr>
        <xdr:cNvSpPr txBox="1">
          <a:spLocks noChangeArrowheads="1"/>
        </xdr:cNvSpPr>
      </xdr:nvSpPr>
      <xdr:spPr bwMode="auto">
        <a:xfrm>
          <a:off x="14963775" y="24803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xmlns="" id="{00000000-0008-0000-0600-00002A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xmlns="" id="{00000000-0008-0000-0600-00002B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36" name="Text Box 5">
          <a:extLst>
            <a:ext uri="{FF2B5EF4-FFF2-40B4-BE49-F238E27FC236}">
              <a16:creationId xmlns:a16="http://schemas.microsoft.com/office/drawing/2014/main" xmlns="" id="{00000000-0008-0000-0600-00002C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37" name="Text Box 6">
          <a:extLst>
            <a:ext uri="{FF2B5EF4-FFF2-40B4-BE49-F238E27FC236}">
              <a16:creationId xmlns:a16="http://schemas.microsoft.com/office/drawing/2014/main" xmlns="" id="{00000000-0008-0000-0600-00002D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38" name="Text Box 7">
          <a:extLst>
            <a:ext uri="{FF2B5EF4-FFF2-40B4-BE49-F238E27FC236}">
              <a16:creationId xmlns:a16="http://schemas.microsoft.com/office/drawing/2014/main" xmlns="" id="{00000000-0008-0000-0600-00002E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39" name="Text Box 8">
          <a:extLst>
            <a:ext uri="{FF2B5EF4-FFF2-40B4-BE49-F238E27FC236}">
              <a16:creationId xmlns:a16="http://schemas.microsoft.com/office/drawing/2014/main" xmlns="" id="{00000000-0008-0000-0600-00002F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0" name="Text Box 9">
          <a:extLst>
            <a:ext uri="{FF2B5EF4-FFF2-40B4-BE49-F238E27FC236}">
              <a16:creationId xmlns:a16="http://schemas.microsoft.com/office/drawing/2014/main" xmlns="" id="{00000000-0008-0000-0600-000030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1" name="Text Box 10">
          <a:extLst>
            <a:ext uri="{FF2B5EF4-FFF2-40B4-BE49-F238E27FC236}">
              <a16:creationId xmlns:a16="http://schemas.microsoft.com/office/drawing/2014/main" xmlns="" id="{00000000-0008-0000-0600-000031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2" name="Text Box 11">
          <a:extLst>
            <a:ext uri="{FF2B5EF4-FFF2-40B4-BE49-F238E27FC236}">
              <a16:creationId xmlns:a16="http://schemas.microsoft.com/office/drawing/2014/main" xmlns="" id="{00000000-0008-0000-0600-000032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3" name="Text Box 12">
          <a:extLst>
            <a:ext uri="{FF2B5EF4-FFF2-40B4-BE49-F238E27FC236}">
              <a16:creationId xmlns:a16="http://schemas.microsoft.com/office/drawing/2014/main" xmlns="" id="{00000000-0008-0000-0600-000033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4" name="Text Box 13">
          <a:extLst>
            <a:ext uri="{FF2B5EF4-FFF2-40B4-BE49-F238E27FC236}">
              <a16:creationId xmlns:a16="http://schemas.microsoft.com/office/drawing/2014/main" xmlns="" id="{00000000-0008-0000-0600-000034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5" name="Text Box 14">
          <a:extLst>
            <a:ext uri="{FF2B5EF4-FFF2-40B4-BE49-F238E27FC236}">
              <a16:creationId xmlns:a16="http://schemas.microsoft.com/office/drawing/2014/main" xmlns="" id="{00000000-0008-0000-0600-000035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xmlns="" id="{00000000-0008-0000-0600-000036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7" name="Text Box 16">
          <a:extLst>
            <a:ext uri="{FF2B5EF4-FFF2-40B4-BE49-F238E27FC236}">
              <a16:creationId xmlns:a16="http://schemas.microsoft.com/office/drawing/2014/main" xmlns="" id="{00000000-0008-0000-0600-000037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8" name="Text Box 17">
          <a:extLst>
            <a:ext uri="{FF2B5EF4-FFF2-40B4-BE49-F238E27FC236}">
              <a16:creationId xmlns:a16="http://schemas.microsoft.com/office/drawing/2014/main" xmlns="" id="{00000000-0008-0000-0600-000038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49" name="Text Box 18">
          <a:extLst>
            <a:ext uri="{FF2B5EF4-FFF2-40B4-BE49-F238E27FC236}">
              <a16:creationId xmlns:a16="http://schemas.microsoft.com/office/drawing/2014/main" xmlns="" id="{00000000-0008-0000-0600-000039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50" name="Text Box 19">
          <a:extLst>
            <a:ext uri="{FF2B5EF4-FFF2-40B4-BE49-F238E27FC236}">
              <a16:creationId xmlns:a16="http://schemas.microsoft.com/office/drawing/2014/main" xmlns="" id="{00000000-0008-0000-0600-00003A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51" name="Text Box 20">
          <a:extLst>
            <a:ext uri="{FF2B5EF4-FFF2-40B4-BE49-F238E27FC236}">
              <a16:creationId xmlns:a16="http://schemas.microsoft.com/office/drawing/2014/main" xmlns="" id="{00000000-0008-0000-0600-00003B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52" name="Text Box 21">
          <a:extLst>
            <a:ext uri="{FF2B5EF4-FFF2-40B4-BE49-F238E27FC236}">
              <a16:creationId xmlns:a16="http://schemas.microsoft.com/office/drawing/2014/main" xmlns="" id="{00000000-0008-0000-0600-00003C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53" name="Text Box 22">
          <a:extLst>
            <a:ext uri="{FF2B5EF4-FFF2-40B4-BE49-F238E27FC236}">
              <a16:creationId xmlns:a16="http://schemas.microsoft.com/office/drawing/2014/main" xmlns="" id="{00000000-0008-0000-0600-00003D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54" name="Text Box 23">
          <a:extLst>
            <a:ext uri="{FF2B5EF4-FFF2-40B4-BE49-F238E27FC236}">
              <a16:creationId xmlns:a16="http://schemas.microsoft.com/office/drawing/2014/main" xmlns="" id="{00000000-0008-0000-0600-00003E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55" name="Text Box 24">
          <a:extLst>
            <a:ext uri="{FF2B5EF4-FFF2-40B4-BE49-F238E27FC236}">
              <a16:creationId xmlns:a16="http://schemas.microsoft.com/office/drawing/2014/main" xmlns="" id="{00000000-0008-0000-0600-00003F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56" name="Text Box 25">
          <a:extLst>
            <a:ext uri="{FF2B5EF4-FFF2-40B4-BE49-F238E27FC236}">
              <a16:creationId xmlns:a16="http://schemas.microsoft.com/office/drawing/2014/main" xmlns="" id="{00000000-0008-0000-0600-000040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57" name="Text Box 26">
          <a:extLst>
            <a:ext uri="{FF2B5EF4-FFF2-40B4-BE49-F238E27FC236}">
              <a16:creationId xmlns:a16="http://schemas.microsoft.com/office/drawing/2014/main" xmlns="" id="{00000000-0008-0000-0600-000041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58" name="Text Box 27">
          <a:extLst>
            <a:ext uri="{FF2B5EF4-FFF2-40B4-BE49-F238E27FC236}">
              <a16:creationId xmlns:a16="http://schemas.microsoft.com/office/drawing/2014/main" xmlns="" id="{00000000-0008-0000-0600-000042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59" name="Text Box 28">
          <a:extLst>
            <a:ext uri="{FF2B5EF4-FFF2-40B4-BE49-F238E27FC236}">
              <a16:creationId xmlns:a16="http://schemas.microsoft.com/office/drawing/2014/main" xmlns="" id="{00000000-0008-0000-0600-000043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0" name="Text Box 29">
          <a:extLst>
            <a:ext uri="{FF2B5EF4-FFF2-40B4-BE49-F238E27FC236}">
              <a16:creationId xmlns:a16="http://schemas.microsoft.com/office/drawing/2014/main" xmlns="" id="{00000000-0008-0000-0600-000044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1" name="Text Box 30">
          <a:extLst>
            <a:ext uri="{FF2B5EF4-FFF2-40B4-BE49-F238E27FC236}">
              <a16:creationId xmlns:a16="http://schemas.microsoft.com/office/drawing/2014/main" xmlns="" id="{00000000-0008-0000-0600-000045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2" name="Text Box 31">
          <a:extLst>
            <a:ext uri="{FF2B5EF4-FFF2-40B4-BE49-F238E27FC236}">
              <a16:creationId xmlns:a16="http://schemas.microsoft.com/office/drawing/2014/main" xmlns="" id="{00000000-0008-0000-0600-000046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xmlns="" id="{00000000-0008-0000-0600-000047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4" name="Text Box 33">
          <a:extLst>
            <a:ext uri="{FF2B5EF4-FFF2-40B4-BE49-F238E27FC236}">
              <a16:creationId xmlns:a16="http://schemas.microsoft.com/office/drawing/2014/main" xmlns="" id="{00000000-0008-0000-0600-000048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5" name="Text Box 34">
          <a:extLst>
            <a:ext uri="{FF2B5EF4-FFF2-40B4-BE49-F238E27FC236}">
              <a16:creationId xmlns:a16="http://schemas.microsoft.com/office/drawing/2014/main" xmlns="" id="{00000000-0008-0000-0600-000049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6" name="Text Box 35">
          <a:extLst>
            <a:ext uri="{FF2B5EF4-FFF2-40B4-BE49-F238E27FC236}">
              <a16:creationId xmlns:a16="http://schemas.microsoft.com/office/drawing/2014/main" xmlns="" id="{00000000-0008-0000-0600-00004A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7" name="Text Box 36">
          <a:extLst>
            <a:ext uri="{FF2B5EF4-FFF2-40B4-BE49-F238E27FC236}">
              <a16:creationId xmlns:a16="http://schemas.microsoft.com/office/drawing/2014/main" xmlns="" id="{00000000-0008-0000-0600-00004B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8" name="Text Box 37">
          <a:extLst>
            <a:ext uri="{FF2B5EF4-FFF2-40B4-BE49-F238E27FC236}">
              <a16:creationId xmlns:a16="http://schemas.microsoft.com/office/drawing/2014/main" xmlns="" id="{00000000-0008-0000-0600-00004C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69" name="Text Box 38">
          <a:extLst>
            <a:ext uri="{FF2B5EF4-FFF2-40B4-BE49-F238E27FC236}">
              <a16:creationId xmlns:a16="http://schemas.microsoft.com/office/drawing/2014/main" xmlns="" id="{00000000-0008-0000-0600-00004D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xmlns="" id="{00000000-0008-0000-0600-00004E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1" name="Text Box 40">
          <a:extLst>
            <a:ext uri="{FF2B5EF4-FFF2-40B4-BE49-F238E27FC236}">
              <a16:creationId xmlns:a16="http://schemas.microsoft.com/office/drawing/2014/main" xmlns="" id="{00000000-0008-0000-0600-00004F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2" name="Text Box 41">
          <a:extLst>
            <a:ext uri="{FF2B5EF4-FFF2-40B4-BE49-F238E27FC236}">
              <a16:creationId xmlns:a16="http://schemas.microsoft.com/office/drawing/2014/main" xmlns="" id="{00000000-0008-0000-0600-000050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3" name="Text Box 42">
          <a:extLst>
            <a:ext uri="{FF2B5EF4-FFF2-40B4-BE49-F238E27FC236}">
              <a16:creationId xmlns:a16="http://schemas.microsoft.com/office/drawing/2014/main" xmlns="" id="{00000000-0008-0000-0600-000051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xmlns="" id="{00000000-0008-0000-0600-000052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5" name="Text Box 44">
          <a:extLst>
            <a:ext uri="{FF2B5EF4-FFF2-40B4-BE49-F238E27FC236}">
              <a16:creationId xmlns:a16="http://schemas.microsoft.com/office/drawing/2014/main" xmlns="" id="{00000000-0008-0000-0600-000053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6" name="Text Box 45">
          <a:extLst>
            <a:ext uri="{FF2B5EF4-FFF2-40B4-BE49-F238E27FC236}">
              <a16:creationId xmlns:a16="http://schemas.microsoft.com/office/drawing/2014/main" xmlns="" id="{00000000-0008-0000-0600-000054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7" name="Text Box 46">
          <a:extLst>
            <a:ext uri="{FF2B5EF4-FFF2-40B4-BE49-F238E27FC236}">
              <a16:creationId xmlns:a16="http://schemas.microsoft.com/office/drawing/2014/main" xmlns="" id="{00000000-0008-0000-0600-000055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78" name="Text Box 47">
          <a:extLst>
            <a:ext uri="{FF2B5EF4-FFF2-40B4-BE49-F238E27FC236}">
              <a16:creationId xmlns:a16="http://schemas.microsoft.com/office/drawing/2014/main" xmlns="" id="{00000000-0008-0000-0600-000056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879" name="Text Box 48">
          <a:extLst>
            <a:ext uri="{FF2B5EF4-FFF2-40B4-BE49-F238E27FC236}">
              <a16:creationId xmlns:a16="http://schemas.microsoft.com/office/drawing/2014/main" xmlns="" id="{00000000-0008-0000-0600-000057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0" name="Text Box 49">
          <a:extLst>
            <a:ext uri="{FF2B5EF4-FFF2-40B4-BE49-F238E27FC236}">
              <a16:creationId xmlns:a16="http://schemas.microsoft.com/office/drawing/2014/main" xmlns="" id="{00000000-0008-0000-0600-000058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1" name="Text Box 50">
          <a:extLst>
            <a:ext uri="{FF2B5EF4-FFF2-40B4-BE49-F238E27FC236}">
              <a16:creationId xmlns:a16="http://schemas.microsoft.com/office/drawing/2014/main" xmlns="" id="{00000000-0008-0000-0600-000059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2" name="Text Box 51">
          <a:extLst>
            <a:ext uri="{FF2B5EF4-FFF2-40B4-BE49-F238E27FC236}">
              <a16:creationId xmlns:a16="http://schemas.microsoft.com/office/drawing/2014/main" xmlns="" id="{00000000-0008-0000-0600-00005A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3" name="Text Box 52">
          <a:extLst>
            <a:ext uri="{FF2B5EF4-FFF2-40B4-BE49-F238E27FC236}">
              <a16:creationId xmlns:a16="http://schemas.microsoft.com/office/drawing/2014/main" xmlns="" id="{00000000-0008-0000-0600-00005B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4" name="Text Box 53">
          <a:extLst>
            <a:ext uri="{FF2B5EF4-FFF2-40B4-BE49-F238E27FC236}">
              <a16:creationId xmlns:a16="http://schemas.microsoft.com/office/drawing/2014/main" xmlns="" id="{00000000-0008-0000-0600-00005C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5" name="Text Box 54">
          <a:extLst>
            <a:ext uri="{FF2B5EF4-FFF2-40B4-BE49-F238E27FC236}">
              <a16:creationId xmlns:a16="http://schemas.microsoft.com/office/drawing/2014/main" xmlns="" id="{00000000-0008-0000-0600-00005D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6" name="Text Box 55">
          <a:extLst>
            <a:ext uri="{FF2B5EF4-FFF2-40B4-BE49-F238E27FC236}">
              <a16:creationId xmlns:a16="http://schemas.microsoft.com/office/drawing/2014/main" xmlns="" id="{00000000-0008-0000-0600-00005E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7" name="Text Box 56">
          <a:extLst>
            <a:ext uri="{FF2B5EF4-FFF2-40B4-BE49-F238E27FC236}">
              <a16:creationId xmlns:a16="http://schemas.microsoft.com/office/drawing/2014/main" xmlns="" id="{00000000-0008-0000-0600-00005F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8" name="Text Box 57">
          <a:extLst>
            <a:ext uri="{FF2B5EF4-FFF2-40B4-BE49-F238E27FC236}">
              <a16:creationId xmlns:a16="http://schemas.microsoft.com/office/drawing/2014/main" xmlns="" id="{00000000-0008-0000-0600-000060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89" name="Text Box 58">
          <a:extLst>
            <a:ext uri="{FF2B5EF4-FFF2-40B4-BE49-F238E27FC236}">
              <a16:creationId xmlns:a16="http://schemas.microsoft.com/office/drawing/2014/main" xmlns="" id="{00000000-0008-0000-0600-000061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0" name="Text Box 59">
          <a:extLst>
            <a:ext uri="{FF2B5EF4-FFF2-40B4-BE49-F238E27FC236}">
              <a16:creationId xmlns:a16="http://schemas.microsoft.com/office/drawing/2014/main" xmlns="" id="{00000000-0008-0000-0600-000062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1" name="Text Box 60">
          <a:extLst>
            <a:ext uri="{FF2B5EF4-FFF2-40B4-BE49-F238E27FC236}">
              <a16:creationId xmlns:a16="http://schemas.microsoft.com/office/drawing/2014/main" xmlns="" id="{00000000-0008-0000-0600-000063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2" name="Text Box 61">
          <a:extLst>
            <a:ext uri="{FF2B5EF4-FFF2-40B4-BE49-F238E27FC236}">
              <a16:creationId xmlns:a16="http://schemas.microsoft.com/office/drawing/2014/main" xmlns="" id="{00000000-0008-0000-0600-000064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3" name="Text Box 62">
          <a:extLst>
            <a:ext uri="{FF2B5EF4-FFF2-40B4-BE49-F238E27FC236}">
              <a16:creationId xmlns:a16="http://schemas.microsoft.com/office/drawing/2014/main" xmlns="" id="{00000000-0008-0000-0600-000065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4" name="Text Box 63">
          <a:extLst>
            <a:ext uri="{FF2B5EF4-FFF2-40B4-BE49-F238E27FC236}">
              <a16:creationId xmlns:a16="http://schemas.microsoft.com/office/drawing/2014/main" xmlns="" id="{00000000-0008-0000-0600-000066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5" name="Text Box 64">
          <a:extLst>
            <a:ext uri="{FF2B5EF4-FFF2-40B4-BE49-F238E27FC236}">
              <a16:creationId xmlns:a16="http://schemas.microsoft.com/office/drawing/2014/main" xmlns="" id="{00000000-0008-0000-0600-000067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6" name="Text Box 65">
          <a:extLst>
            <a:ext uri="{FF2B5EF4-FFF2-40B4-BE49-F238E27FC236}">
              <a16:creationId xmlns:a16="http://schemas.microsoft.com/office/drawing/2014/main" xmlns="" id="{00000000-0008-0000-0600-000068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7" name="Text Box 66">
          <a:extLst>
            <a:ext uri="{FF2B5EF4-FFF2-40B4-BE49-F238E27FC236}">
              <a16:creationId xmlns:a16="http://schemas.microsoft.com/office/drawing/2014/main" xmlns="" id="{00000000-0008-0000-0600-000069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8" name="Text Box 67">
          <a:extLst>
            <a:ext uri="{FF2B5EF4-FFF2-40B4-BE49-F238E27FC236}">
              <a16:creationId xmlns:a16="http://schemas.microsoft.com/office/drawing/2014/main" xmlns="" id="{00000000-0008-0000-0600-00006A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899" name="Text Box 68">
          <a:extLst>
            <a:ext uri="{FF2B5EF4-FFF2-40B4-BE49-F238E27FC236}">
              <a16:creationId xmlns:a16="http://schemas.microsoft.com/office/drawing/2014/main" xmlns="" id="{00000000-0008-0000-0600-00006B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0" name="Text Box 69">
          <a:extLst>
            <a:ext uri="{FF2B5EF4-FFF2-40B4-BE49-F238E27FC236}">
              <a16:creationId xmlns:a16="http://schemas.microsoft.com/office/drawing/2014/main" xmlns="" id="{00000000-0008-0000-0600-00006C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1" name="Text Box 70">
          <a:extLst>
            <a:ext uri="{FF2B5EF4-FFF2-40B4-BE49-F238E27FC236}">
              <a16:creationId xmlns:a16="http://schemas.microsoft.com/office/drawing/2014/main" xmlns="" id="{00000000-0008-0000-0600-00006D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2" name="Text Box 71">
          <a:extLst>
            <a:ext uri="{FF2B5EF4-FFF2-40B4-BE49-F238E27FC236}">
              <a16:creationId xmlns:a16="http://schemas.microsoft.com/office/drawing/2014/main" xmlns="" id="{00000000-0008-0000-0600-00006E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3" name="Text Box 72">
          <a:extLst>
            <a:ext uri="{FF2B5EF4-FFF2-40B4-BE49-F238E27FC236}">
              <a16:creationId xmlns:a16="http://schemas.microsoft.com/office/drawing/2014/main" xmlns="" id="{00000000-0008-0000-0600-00006F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4" name="Text Box 73">
          <a:extLst>
            <a:ext uri="{FF2B5EF4-FFF2-40B4-BE49-F238E27FC236}">
              <a16:creationId xmlns:a16="http://schemas.microsoft.com/office/drawing/2014/main" xmlns="" id="{00000000-0008-0000-0600-000070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5" name="Text Box 74">
          <a:extLst>
            <a:ext uri="{FF2B5EF4-FFF2-40B4-BE49-F238E27FC236}">
              <a16:creationId xmlns:a16="http://schemas.microsoft.com/office/drawing/2014/main" xmlns="" id="{00000000-0008-0000-0600-000071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6" name="Text Box 75">
          <a:extLst>
            <a:ext uri="{FF2B5EF4-FFF2-40B4-BE49-F238E27FC236}">
              <a16:creationId xmlns:a16="http://schemas.microsoft.com/office/drawing/2014/main" xmlns="" id="{00000000-0008-0000-0600-000072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7" name="Text Box 76">
          <a:extLst>
            <a:ext uri="{FF2B5EF4-FFF2-40B4-BE49-F238E27FC236}">
              <a16:creationId xmlns:a16="http://schemas.microsoft.com/office/drawing/2014/main" xmlns="" id="{00000000-0008-0000-0600-000073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8" name="Text Box 77">
          <a:extLst>
            <a:ext uri="{FF2B5EF4-FFF2-40B4-BE49-F238E27FC236}">
              <a16:creationId xmlns:a16="http://schemas.microsoft.com/office/drawing/2014/main" xmlns="" id="{00000000-0008-0000-0600-000074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09" name="Text Box 78">
          <a:extLst>
            <a:ext uri="{FF2B5EF4-FFF2-40B4-BE49-F238E27FC236}">
              <a16:creationId xmlns:a16="http://schemas.microsoft.com/office/drawing/2014/main" xmlns="" id="{00000000-0008-0000-0600-000075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0" name="Text Box 79">
          <a:extLst>
            <a:ext uri="{FF2B5EF4-FFF2-40B4-BE49-F238E27FC236}">
              <a16:creationId xmlns:a16="http://schemas.microsoft.com/office/drawing/2014/main" xmlns="" id="{00000000-0008-0000-0600-000076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1" name="Text Box 80">
          <a:extLst>
            <a:ext uri="{FF2B5EF4-FFF2-40B4-BE49-F238E27FC236}">
              <a16:creationId xmlns:a16="http://schemas.microsoft.com/office/drawing/2014/main" xmlns="" id="{00000000-0008-0000-0600-000077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2" name="Text Box 81">
          <a:extLst>
            <a:ext uri="{FF2B5EF4-FFF2-40B4-BE49-F238E27FC236}">
              <a16:creationId xmlns:a16="http://schemas.microsoft.com/office/drawing/2014/main" xmlns="" id="{00000000-0008-0000-0600-000078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3" name="Text Box 82">
          <a:extLst>
            <a:ext uri="{FF2B5EF4-FFF2-40B4-BE49-F238E27FC236}">
              <a16:creationId xmlns:a16="http://schemas.microsoft.com/office/drawing/2014/main" xmlns="" id="{00000000-0008-0000-0600-000079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4" name="Text Box 83">
          <a:extLst>
            <a:ext uri="{FF2B5EF4-FFF2-40B4-BE49-F238E27FC236}">
              <a16:creationId xmlns:a16="http://schemas.microsoft.com/office/drawing/2014/main" xmlns="" id="{00000000-0008-0000-0600-00007A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5" name="Text Box 84">
          <a:extLst>
            <a:ext uri="{FF2B5EF4-FFF2-40B4-BE49-F238E27FC236}">
              <a16:creationId xmlns:a16="http://schemas.microsoft.com/office/drawing/2014/main" xmlns="" id="{00000000-0008-0000-0600-00007B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6" name="Text Box 85">
          <a:extLst>
            <a:ext uri="{FF2B5EF4-FFF2-40B4-BE49-F238E27FC236}">
              <a16:creationId xmlns:a16="http://schemas.microsoft.com/office/drawing/2014/main" xmlns="" id="{00000000-0008-0000-0600-00007C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7" name="Text Box 86">
          <a:extLst>
            <a:ext uri="{FF2B5EF4-FFF2-40B4-BE49-F238E27FC236}">
              <a16:creationId xmlns:a16="http://schemas.microsoft.com/office/drawing/2014/main" xmlns="" id="{00000000-0008-0000-0600-00007D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8" name="Text Box 87">
          <a:extLst>
            <a:ext uri="{FF2B5EF4-FFF2-40B4-BE49-F238E27FC236}">
              <a16:creationId xmlns:a16="http://schemas.microsoft.com/office/drawing/2014/main" xmlns="" id="{00000000-0008-0000-0600-00007E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19" name="Text Box 88">
          <a:extLst>
            <a:ext uri="{FF2B5EF4-FFF2-40B4-BE49-F238E27FC236}">
              <a16:creationId xmlns:a16="http://schemas.microsoft.com/office/drawing/2014/main" xmlns="" id="{00000000-0008-0000-0600-00007F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20" name="Text Box 89">
          <a:extLst>
            <a:ext uri="{FF2B5EF4-FFF2-40B4-BE49-F238E27FC236}">
              <a16:creationId xmlns:a16="http://schemas.microsoft.com/office/drawing/2014/main" xmlns="" id="{00000000-0008-0000-0600-000080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21" name="Text Box 90">
          <a:extLst>
            <a:ext uri="{FF2B5EF4-FFF2-40B4-BE49-F238E27FC236}">
              <a16:creationId xmlns:a16="http://schemas.microsoft.com/office/drawing/2014/main" xmlns="" id="{00000000-0008-0000-0600-000081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22" name="Text Box 91">
          <a:extLst>
            <a:ext uri="{FF2B5EF4-FFF2-40B4-BE49-F238E27FC236}">
              <a16:creationId xmlns:a16="http://schemas.microsoft.com/office/drawing/2014/main" xmlns="" id="{00000000-0008-0000-0600-000082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23" name="Text Box 92">
          <a:extLst>
            <a:ext uri="{FF2B5EF4-FFF2-40B4-BE49-F238E27FC236}">
              <a16:creationId xmlns:a16="http://schemas.microsoft.com/office/drawing/2014/main" xmlns="" id="{00000000-0008-0000-0600-000083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924" name="Text Box 93">
          <a:extLst>
            <a:ext uri="{FF2B5EF4-FFF2-40B4-BE49-F238E27FC236}">
              <a16:creationId xmlns:a16="http://schemas.microsoft.com/office/drawing/2014/main" xmlns="" id="{00000000-0008-0000-0600-000084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1925" name="Text Box 94">
          <a:extLst>
            <a:ext uri="{FF2B5EF4-FFF2-40B4-BE49-F238E27FC236}">
              <a16:creationId xmlns:a16="http://schemas.microsoft.com/office/drawing/2014/main" xmlns="" id="{00000000-0008-0000-0600-000085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26" name="Text Box 95">
          <a:extLst>
            <a:ext uri="{FF2B5EF4-FFF2-40B4-BE49-F238E27FC236}">
              <a16:creationId xmlns:a16="http://schemas.microsoft.com/office/drawing/2014/main" xmlns="" id="{00000000-0008-0000-0600-000086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27" name="Text Box 96">
          <a:extLst>
            <a:ext uri="{FF2B5EF4-FFF2-40B4-BE49-F238E27FC236}">
              <a16:creationId xmlns:a16="http://schemas.microsoft.com/office/drawing/2014/main" xmlns="" id="{00000000-0008-0000-0600-000087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28" name="Text Box 97">
          <a:extLst>
            <a:ext uri="{FF2B5EF4-FFF2-40B4-BE49-F238E27FC236}">
              <a16:creationId xmlns:a16="http://schemas.microsoft.com/office/drawing/2014/main" xmlns="" id="{00000000-0008-0000-0600-000088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29" name="Text Box 98">
          <a:extLst>
            <a:ext uri="{FF2B5EF4-FFF2-40B4-BE49-F238E27FC236}">
              <a16:creationId xmlns:a16="http://schemas.microsoft.com/office/drawing/2014/main" xmlns="" id="{00000000-0008-0000-0600-000089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0" name="Text Box 99">
          <a:extLst>
            <a:ext uri="{FF2B5EF4-FFF2-40B4-BE49-F238E27FC236}">
              <a16:creationId xmlns:a16="http://schemas.microsoft.com/office/drawing/2014/main" xmlns="" id="{00000000-0008-0000-0600-00008A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1" name="Text Box 100">
          <a:extLst>
            <a:ext uri="{FF2B5EF4-FFF2-40B4-BE49-F238E27FC236}">
              <a16:creationId xmlns:a16="http://schemas.microsoft.com/office/drawing/2014/main" xmlns="" id="{00000000-0008-0000-0600-00008B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2" name="Text Box 101">
          <a:extLst>
            <a:ext uri="{FF2B5EF4-FFF2-40B4-BE49-F238E27FC236}">
              <a16:creationId xmlns:a16="http://schemas.microsoft.com/office/drawing/2014/main" xmlns="" id="{00000000-0008-0000-0600-00008C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3" name="Text Box 102">
          <a:extLst>
            <a:ext uri="{FF2B5EF4-FFF2-40B4-BE49-F238E27FC236}">
              <a16:creationId xmlns:a16="http://schemas.microsoft.com/office/drawing/2014/main" xmlns="" id="{00000000-0008-0000-0600-00008D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4" name="Text Box 103">
          <a:extLst>
            <a:ext uri="{FF2B5EF4-FFF2-40B4-BE49-F238E27FC236}">
              <a16:creationId xmlns:a16="http://schemas.microsoft.com/office/drawing/2014/main" xmlns="" id="{00000000-0008-0000-0600-00008E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5" name="Text Box 104">
          <a:extLst>
            <a:ext uri="{FF2B5EF4-FFF2-40B4-BE49-F238E27FC236}">
              <a16:creationId xmlns:a16="http://schemas.microsoft.com/office/drawing/2014/main" xmlns="" id="{00000000-0008-0000-0600-00008F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6" name="Text Box 105">
          <a:extLst>
            <a:ext uri="{FF2B5EF4-FFF2-40B4-BE49-F238E27FC236}">
              <a16:creationId xmlns:a16="http://schemas.microsoft.com/office/drawing/2014/main" xmlns="" id="{00000000-0008-0000-0600-000090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7" name="Text Box 106">
          <a:extLst>
            <a:ext uri="{FF2B5EF4-FFF2-40B4-BE49-F238E27FC236}">
              <a16:creationId xmlns:a16="http://schemas.microsoft.com/office/drawing/2014/main" xmlns="" id="{00000000-0008-0000-0600-000091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8" name="Text Box 107">
          <a:extLst>
            <a:ext uri="{FF2B5EF4-FFF2-40B4-BE49-F238E27FC236}">
              <a16:creationId xmlns:a16="http://schemas.microsoft.com/office/drawing/2014/main" xmlns="" id="{00000000-0008-0000-0600-000092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39" name="Text Box 108">
          <a:extLst>
            <a:ext uri="{FF2B5EF4-FFF2-40B4-BE49-F238E27FC236}">
              <a16:creationId xmlns:a16="http://schemas.microsoft.com/office/drawing/2014/main" xmlns="" id="{00000000-0008-0000-0600-000093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0" name="Text Box 109">
          <a:extLst>
            <a:ext uri="{FF2B5EF4-FFF2-40B4-BE49-F238E27FC236}">
              <a16:creationId xmlns:a16="http://schemas.microsoft.com/office/drawing/2014/main" xmlns="" id="{00000000-0008-0000-0600-000094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1" name="Text Box 110">
          <a:extLst>
            <a:ext uri="{FF2B5EF4-FFF2-40B4-BE49-F238E27FC236}">
              <a16:creationId xmlns:a16="http://schemas.microsoft.com/office/drawing/2014/main" xmlns="" id="{00000000-0008-0000-0600-000095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2" name="Text Box 111">
          <a:extLst>
            <a:ext uri="{FF2B5EF4-FFF2-40B4-BE49-F238E27FC236}">
              <a16:creationId xmlns:a16="http://schemas.microsoft.com/office/drawing/2014/main" xmlns="" id="{00000000-0008-0000-0600-000096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3" name="Text Box 112">
          <a:extLst>
            <a:ext uri="{FF2B5EF4-FFF2-40B4-BE49-F238E27FC236}">
              <a16:creationId xmlns:a16="http://schemas.microsoft.com/office/drawing/2014/main" xmlns="" id="{00000000-0008-0000-0600-000097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4" name="Text Box 113">
          <a:extLst>
            <a:ext uri="{FF2B5EF4-FFF2-40B4-BE49-F238E27FC236}">
              <a16:creationId xmlns:a16="http://schemas.microsoft.com/office/drawing/2014/main" xmlns="" id="{00000000-0008-0000-0600-000098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5" name="Text Box 114">
          <a:extLst>
            <a:ext uri="{FF2B5EF4-FFF2-40B4-BE49-F238E27FC236}">
              <a16:creationId xmlns:a16="http://schemas.microsoft.com/office/drawing/2014/main" xmlns="" id="{00000000-0008-0000-0600-000099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6" name="Text Box 115">
          <a:extLst>
            <a:ext uri="{FF2B5EF4-FFF2-40B4-BE49-F238E27FC236}">
              <a16:creationId xmlns:a16="http://schemas.microsoft.com/office/drawing/2014/main" xmlns="" id="{00000000-0008-0000-0600-00009A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7" name="Text Box 116">
          <a:extLst>
            <a:ext uri="{FF2B5EF4-FFF2-40B4-BE49-F238E27FC236}">
              <a16:creationId xmlns:a16="http://schemas.microsoft.com/office/drawing/2014/main" xmlns="" id="{00000000-0008-0000-0600-00009B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48" name="Text Box 117">
          <a:extLst>
            <a:ext uri="{FF2B5EF4-FFF2-40B4-BE49-F238E27FC236}">
              <a16:creationId xmlns:a16="http://schemas.microsoft.com/office/drawing/2014/main" xmlns="" id="{00000000-0008-0000-0600-00009C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47</xdr:row>
      <xdr:rowOff>0</xdr:rowOff>
    </xdr:from>
    <xdr:to>
      <xdr:col>15</xdr:col>
      <xdr:colOff>2162175</xdr:colOff>
      <xdr:row>47</xdr:row>
      <xdr:rowOff>161925</xdr:rowOff>
    </xdr:to>
    <xdr:sp macro="" textlink="">
      <xdr:nvSpPr>
        <xdr:cNvPr id="1949" name="Text Box 118">
          <a:extLst>
            <a:ext uri="{FF2B5EF4-FFF2-40B4-BE49-F238E27FC236}">
              <a16:creationId xmlns:a16="http://schemas.microsoft.com/office/drawing/2014/main" xmlns="" id="{00000000-0008-0000-0600-00009D070000}"/>
            </a:ext>
          </a:extLst>
        </xdr:cNvPr>
        <xdr:cNvSpPr txBox="1">
          <a:spLocks noChangeArrowheads="1"/>
        </xdr:cNvSpPr>
      </xdr:nvSpPr>
      <xdr:spPr bwMode="auto">
        <a:xfrm>
          <a:off x="14963775" y="24803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87</xdr:row>
      <xdr:rowOff>0</xdr:rowOff>
    </xdr:from>
    <xdr:to>
      <xdr:col>15</xdr:col>
      <xdr:colOff>2162175</xdr:colOff>
      <xdr:row>87</xdr:row>
      <xdr:rowOff>161925</xdr:rowOff>
    </xdr:to>
    <xdr:sp macro="" textlink="">
      <xdr:nvSpPr>
        <xdr:cNvPr id="1950" name="Text Box 119">
          <a:extLst>
            <a:ext uri="{FF2B5EF4-FFF2-40B4-BE49-F238E27FC236}">
              <a16:creationId xmlns:a16="http://schemas.microsoft.com/office/drawing/2014/main" xmlns="" id="{00000000-0008-0000-0600-00009E070000}"/>
            </a:ext>
          </a:extLst>
        </xdr:cNvPr>
        <xdr:cNvSpPr txBox="1">
          <a:spLocks noChangeArrowheads="1"/>
        </xdr:cNvSpPr>
      </xdr:nvSpPr>
      <xdr:spPr bwMode="auto">
        <a:xfrm>
          <a:off x="14963775" y="469106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87</xdr:row>
      <xdr:rowOff>0</xdr:rowOff>
    </xdr:from>
    <xdr:to>
      <xdr:col>15</xdr:col>
      <xdr:colOff>2162175</xdr:colOff>
      <xdr:row>87</xdr:row>
      <xdr:rowOff>161925</xdr:rowOff>
    </xdr:to>
    <xdr:sp macro="" textlink="">
      <xdr:nvSpPr>
        <xdr:cNvPr id="1951" name="Text Box 120">
          <a:extLst>
            <a:ext uri="{FF2B5EF4-FFF2-40B4-BE49-F238E27FC236}">
              <a16:creationId xmlns:a16="http://schemas.microsoft.com/office/drawing/2014/main" xmlns="" id="{00000000-0008-0000-0600-00009F070000}"/>
            </a:ext>
          </a:extLst>
        </xdr:cNvPr>
        <xdr:cNvSpPr txBox="1">
          <a:spLocks noChangeArrowheads="1"/>
        </xdr:cNvSpPr>
      </xdr:nvSpPr>
      <xdr:spPr bwMode="auto">
        <a:xfrm>
          <a:off x="14963775" y="469106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52" name="Text Box 123">
          <a:extLst>
            <a:ext uri="{FF2B5EF4-FFF2-40B4-BE49-F238E27FC236}">
              <a16:creationId xmlns:a16="http://schemas.microsoft.com/office/drawing/2014/main" xmlns="" id="{00000000-0008-0000-0600-0000A0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53" name="Text Box 124">
          <a:extLst>
            <a:ext uri="{FF2B5EF4-FFF2-40B4-BE49-F238E27FC236}">
              <a16:creationId xmlns:a16="http://schemas.microsoft.com/office/drawing/2014/main" xmlns="" id="{00000000-0008-0000-0600-0000A1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54" name="Text Box 125">
          <a:extLst>
            <a:ext uri="{FF2B5EF4-FFF2-40B4-BE49-F238E27FC236}">
              <a16:creationId xmlns:a16="http://schemas.microsoft.com/office/drawing/2014/main" xmlns="" id="{00000000-0008-0000-0600-0000A2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55" name="Text Box 126">
          <a:extLst>
            <a:ext uri="{FF2B5EF4-FFF2-40B4-BE49-F238E27FC236}">
              <a16:creationId xmlns:a16="http://schemas.microsoft.com/office/drawing/2014/main" xmlns="" id="{00000000-0008-0000-0600-0000A3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56" name="Text Box 127">
          <a:extLst>
            <a:ext uri="{FF2B5EF4-FFF2-40B4-BE49-F238E27FC236}">
              <a16:creationId xmlns:a16="http://schemas.microsoft.com/office/drawing/2014/main" xmlns="" id="{00000000-0008-0000-0600-0000A4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57" name="Text Box 128">
          <a:extLst>
            <a:ext uri="{FF2B5EF4-FFF2-40B4-BE49-F238E27FC236}">
              <a16:creationId xmlns:a16="http://schemas.microsoft.com/office/drawing/2014/main" xmlns="" id="{00000000-0008-0000-0600-0000A5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58" name="Text Box 129">
          <a:extLst>
            <a:ext uri="{FF2B5EF4-FFF2-40B4-BE49-F238E27FC236}">
              <a16:creationId xmlns:a16="http://schemas.microsoft.com/office/drawing/2014/main" xmlns="" id="{00000000-0008-0000-0600-0000A6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1959" name="Text Box 130">
          <a:extLst>
            <a:ext uri="{FF2B5EF4-FFF2-40B4-BE49-F238E27FC236}">
              <a16:creationId xmlns:a16="http://schemas.microsoft.com/office/drawing/2014/main" xmlns="" id="{00000000-0008-0000-0600-0000A707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2162175</xdr:colOff>
      <xdr:row>77</xdr:row>
      <xdr:rowOff>0</xdr:rowOff>
    </xdr:from>
    <xdr:to>
      <xdr:col>15</xdr:col>
      <xdr:colOff>2247900</xdr:colOff>
      <xdr:row>77</xdr:row>
      <xdr:rowOff>200025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600-0000A8070000}"/>
            </a:ext>
          </a:extLst>
        </xdr:cNvPr>
        <xdr:cNvSpPr txBox="1">
          <a:spLocks noChangeArrowheads="1"/>
        </xdr:cNvSpPr>
      </xdr:nvSpPr>
      <xdr:spPr bwMode="auto">
        <a:xfrm>
          <a:off x="149637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77</xdr:row>
      <xdr:rowOff>0</xdr:rowOff>
    </xdr:from>
    <xdr:to>
      <xdr:col>15</xdr:col>
      <xdr:colOff>2247900</xdr:colOff>
      <xdr:row>77</xdr:row>
      <xdr:rowOff>200025</xdr:rowOff>
    </xdr:to>
    <xdr:sp macro="" textlink="">
      <xdr:nvSpPr>
        <xdr:cNvPr id="1961" name="Text Box 118">
          <a:extLst>
            <a:ext uri="{FF2B5EF4-FFF2-40B4-BE49-F238E27FC236}">
              <a16:creationId xmlns:a16="http://schemas.microsoft.com/office/drawing/2014/main" xmlns="" id="{00000000-0008-0000-0600-0000A9070000}"/>
            </a:ext>
          </a:extLst>
        </xdr:cNvPr>
        <xdr:cNvSpPr txBox="1">
          <a:spLocks noChangeArrowheads="1"/>
        </xdr:cNvSpPr>
      </xdr:nvSpPr>
      <xdr:spPr bwMode="auto">
        <a:xfrm>
          <a:off x="149637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2162175</xdr:colOff>
      <xdr:row>38</xdr:row>
      <xdr:rowOff>0</xdr:rowOff>
    </xdr:from>
    <xdr:to>
      <xdr:col>15</xdr:col>
      <xdr:colOff>2162175</xdr:colOff>
      <xdr:row>38</xdr:row>
      <xdr:rowOff>635187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600-0000AA070000}"/>
            </a:ext>
          </a:extLst>
        </xdr:cNvPr>
        <xdr:cNvSpPr txBox="1">
          <a:spLocks noChangeArrowheads="1"/>
        </xdr:cNvSpPr>
      </xdr:nvSpPr>
      <xdr:spPr bwMode="auto">
        <a:xfrm>
          <a:off x="14963775" y="17459325"/>
          <a:ext cx="0" cy="244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xmlns="" id="{00000000-0008-0000-0600-0000AB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xmlns="" id="{00000000-0008-0000-0600-0000AC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65" name="Text Box 5">
          <a:extLst>
            <a:ext uri="{FF2B5EF4-FFF2-40B4-BE49-F238E27FC236}">
              <a16:creationId xmlns:a16="http://schemas.microsoft.com/office/drawing/2014/main" xmlns="" id="{00000000-0008-0000-0600-0000AD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xmlns="" id="{00000000-0008-0000-0600-0000AE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xmlns="" id="{00000000-0008-0000-0600-0000AF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68" name="Text Box 8">
          <a:extLst>
            <a:ext uri="{FF2B5EF4-FFF2-40B4-BE49-F238E27FC236}">
              <a16:creationId xmlns:a16="http://schemas.microsoft.com/office/drawing/2014/main" xmlns="" id="{00000000-0008-0000-0600-0000B0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xmlns="" id="{00000000-0008-0000-0600-0000B1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0" name="Text Box 10">
          <a:extLst>
            <a:ext uri="{FF2B5EF4-FFF2-40B4-BE49-F238E27FC236}">
              <a16:creationId xmlns:a16="http://schemas.microsoft.com/office/drawing/2014/main" xmlns="" id="{00000000-0008-0000-0600-0000B2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1" name="Text Box 11">
          <a:extLst>
            <a:ext uri="{FF2B5EF4-FFF2-40B4-BE49-F238E27FC236}">
              <a16:creationId xmlns:a16="http://schemas.microsoft.com/office/drawing/2014/main" xmlns="" id="{00000000-0008-0000-0600-0000B3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2" name="Text Box 12">
          <a:extLst>
            <a:ext uri="{FF2B5EF4-FFF2-40B4-BE49-F238E27FC236}">
              <a16:creationId xmlns:a16="http://schemas.microsoft.com/office/drawing/2014/main" xmlns="" id="{00000000-0008-0000-0600-0000B4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3" name="Text Box 13">
          <a:extLst>
            <a:ext uri="{FF2B5EF4-FFF2-40B4-BE49-F238E27FC236}">
              <a16:creationId xmlns:a16="http://schemas.microsoft.com/office/drawing/2014/main" xmlns="" id="{00000000-0008-0000-0600-0000B5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4" name="Text Box 14">
          <a:extLst>
            <a:ext uri="{FF2B5EF4-FFF2-40B4-BE49-F238E27FC236}">
              <a16:creationId xmlns:a16="http://schemas.microsoft.com/office/drawing/2014/main" xmlns="" id="{00000000-0008-0000-0600-0000B6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xmlns="" id="{00000000-0008-0000-0600-0000B7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6" name="Text Box 16">
          <a:extLst>
            <a:ext uri="{FF2B5EF4-FFF2-40B4-BE49-F238E27FC236}">
              <a16:creationId xmlns:a16="http://schemas.microsoft.com/office/drawing/2014/main" xmlns="" id="{00000000-0008-0000-0600-0000B8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7" name="Text Box 17">
          <a:extLst>
            <a:ext uri="{FF2B5EF4-FFF2-40B4-BE49-F238E27FC236}">
              <a16:creationId xmlns:a16="http://schemas.microsoft.com/office/drawing/2014/main" xmlns="" id="{00000000-0008-0000-0600-0000B9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8" name="Text Box 18">
          <a:extLst>
            <a:ext uri="{FF2B5EF4-FFF2-40B4-BE49-F238E27FC236}">
              <a16:creationId xmlns:a16="http://schemas.microsoft.com/office/drawing/2014/main" xmlns="" id="{00000000-0008-0000-0600-0000BA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79" name="Text Box 19">
          <a:extLst>
            <a:ext uri="{FF2B5EF4-FFF2-40B4-BE49-F238E27FC236}">
              <a16:creationId xmlns:a16="http://schemas.microsoft.com/office/drawing/2014/main" xmlns="" id="{00000000-0008-0000-0600-0000BB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80" name="Text Box 20">
          <a:extLst>
            <a:ext uri="{FF2B5EF4-FFF2-40B4-BE49-F238E27FC236}">
              <a16:creationId xmlns:a16="http://schemas.microsoft.com/office/drawing/2014/main" xmlns="" id="{00000000-0008-0000-0600-0000BC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xmlns="" id="{00000000-0008-0000-0600-0000BD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xmlns="" id="{00000000-0008-0000-0600-0000BE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83" name="Text Box 23">
          <a:extLst>
            <a:ext uri="{FF2B5EF4-FFF2-40B4-BE49-F238E27FC236}">
              <a16:creationId xmlns:a16="http://schemas.microsoft.com/office/drawing/2014/main" xmlns="" id="{00000000-0008-0000-0600-0000BF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xmlns="" id="{00000000-0008-0000-0600-0000C0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1985" name="Text Box 25">
          <a:extLst>
            <a:ext uri="{FF2B5EF4-FFF2-40B4-BE49-F238E27FC236}">
              <a16:creationId xmlns:a16="http://schemas.microsoft.com/office/drawing/2014/main" xmlns="" id="{00000000-0008-0000-0600-0000C1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86" name="Text Box 26">
          <a:extLst>
            <a:ext uri="{FF2B5EF4-FFF2-40B4-BE49-F238E27FC236}">
              <a16:creationId xmlns:a16="http://schemas.microsoft.com/office/drawing/2014/main" xmlns="" id="{00000000-0008-0000-0600-0000C2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87" name="Text Box 27">
          <a:extLst>
            <a:ext uri="{FF2B5EF4-FFF2-40B4-BE49-F238E27FC236}">
              <a16:creationId xmlns:a16="http://schemas.microsoft.com/office/drawing/2014/main" xmlns="" id="{00000000-0008-0000-0600-0000C3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88" name="Text Box 28">
          <a:extLst>
            <a:ext uri="{FF2B5EF4-FFF2-40B4-BE49-F238E27FC236}">
              <a16:creationId xmlns:a16="http://schemas.microsoft.com/office/drawing/2014/main" xmlns="" id="{00000000-0008-0000-0600-0000C4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89" name="Text Box 29">
          <a:extLst>
            <a:ext uri="{FF2B5EF4-FFF2-40B4-BE49-F238E27FC236}">
              <a16:creationId xmlns:a16="http://schemas.microsoft.com/office/drawing/2014/main" xmlns="" id="{00000000-0008-0000-0600-0000C5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0" name="Text Box 30">
          <a:extLst>
            <a:ext uri="{FF2B5EF4-FFF2-40B4-BE49-F238E27FC236}">
              <a16:creationId xmlns:a16="http://schemas.microsoft.com/office/drawing/2014/main" xmlns="" id="{00000000-0008-0000-0600-0000C6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1" name="Text Box 31">
          <a:extLst>
            <a:ext uri="{FF2B5EF4-FFF2-40B4-BE49-F238E27FC236}">
              <a16:creationId xmlns:a16="http://schemas.microsoft.com/office/drawing/2014/main" xmlns="" id="{00000000-0008-0000-0600-0000C7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2" name="Text Box 32">
          <a:extLst>
            <a:ext uri="{FF2B5EF4-FFF2-40B4-BE49-F238E27FC236}">
              <a16:creationId xmlns:a16="http://schemas.microsoft.com/office/drawing/2014/main" xmlns="" id="{00000000-0008-0000-0600-0000C8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3" name="Text Box 33">
          <a:extLst>
            <a:ext uri="{FF2B5EF4-FFF2-40B4-BE49-F238E27FC236}">
              <a16:creationId xmlns:a16="http://schemas.microsoft.com/office/drawing/2014/main" xmlns="" id="{00000000-0008-0000-0600-0000C9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4" name="Text Box 34">
          <a:extLst>
            <a:ext uri="{FF2B5EF4-FFF2-40B4-BE49-F238E27FC236}">
              <a16:creationId xmlns:a16="http://schemas.microsoft.com/office/drawing/2014/main" xmlns="" id="{00000000-0008-0000-0600-0000CA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5" name="Text Box 35">
          <a:extLst>
            <a:ext uri="{FF2B5EF4-FFF2-40B4-BE49-F238E27FC236}">
              <a16:creationId xmlns:a16="http://schemas.microsoft.com/office/drawing/2014/main" xmlns="" id="{00000000-0008-0000-0600-0000CB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6" name="Text Box 36">
          <a:extLst>
            <a:ext uri="{FF2B5EF4-FFF2-40B4-BE49-F238E27FC236}">
              <a16:creationId xmlns:a16="http://schemas.microsoft.com/office/drawing/2014/main" xmlns="" id="{00000000-0008-0000-0600-0000CC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7" name="Text Box 37">
          <a:extLst>
            <a:ext uri="{FF2B5EF4-FFF2-40B4-BE49-F238E27FC236}">
              <a16:creationId xmlns:a16="http://schemas.microsoft.com/office/drawing/2014/main" xmlns="" id="{00000000-0008-0000-0600-0000CD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8" name="Text Box 38">
          <a:extLst>
            <a:ext uri="{FF2B5EF4-FFF2-40B4-BE49-F238E27FC236}">
              <a16:creationId xmlns:a16="http://schemas.microsoft.com/office/drawing/2014/main" xmlns="" id="{00000000-0008-0000-0600-0000CE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xmlns="" id="{00000000-0008-0000-0600-0000CF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0" name="Text Box 40">
          <a:extLst>
            <a:ext uri="{FF2B5EF4-FFF2-40B4-BE49-F238E27FC236}">
              <a16:creationId xmlns:a16="http://schemas.microsoft.com/office/drawing/2014/main" xmlns="" id="{00000000-0008-0000-0600-0000D0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1" name="Text Box 41">
          <a:extLst>
            <a:ext uri="{FF2B5EF4-FFF2-40B4-BE49-F238E27FC236}">
              <a16:creationId xmlns:a16="http://schemas.microsoft.com/office/drawing/2014/main" xmlns="" id="{00000000-0008-0000-0600-0000D1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2" name="Text Box 42">
          <a:extLst>
            <a:ext uri="{FF2B5EF4-FFF2-40B4-BE49-F238E27FC236}">
              <a16:creationId xmlns:a16="http://schemas.microsoft.com/office/drawing/2014/main" xmlns="" id="{00000000-0008-0000-0600-0000D2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3" name="Text Box 43">
          <a:extLst>
            <a:ext uri="{FF2B5EF4-FFF2-40B4-BE49-F238E27FC236}">
              <a16:creationId xmlns:a16="http://schemas.microsoft.com/office/drawing/2014/main" xmlns="" id="{00000000-0008-0000-0600-0000D3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4" name="Text Box 44">
          <a:extLst>
            <a:ext uri="{FF2B5EF4-FFF2-40B4-BE49-F238E27FC236}">
              <a16:creationId xmlns:a16="http://schemas.microsoft.com/office/drawing/2014/main" xmlns="" id="{00000000-0008-0000-0600-0000D4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5" name="Text Box 45">
          <a:extLst>
            <a:ext uri="{FF2B5EF4-FFF2-40B4-BE49-F238E27FC236}">
              <a16:creationId xmlns:a16="http://schemas.microsoft.com/office/drawing/2014/main" xmlns="" id="{00000000-0008-0000-0600-0000D5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6" name="Text Box 46">
          <a:extLst>
            <a:ext uri="{FF2B5EF4-FFF2-40B4-BE49-F238E27FC236}">
              <a16:creationId xmlns:a16="http://schemas.microsoft.com/office/drawing/2014/main" xmlns="" id="{00000000-0008-0000-0600-0000D6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7" name="Text Box 47">
          <a:extLst>
            <a:ext uri="{FF2B5EF4-FFF2-40B4-BE49-F238E27FC236}">
              <a16:creationId xmlns:a16="http://schemas.microsoft.com/office/drawing/2014/main" xmlns="" id="{00000000-0008-0000-0600-0000D7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008" name="Text Box 48">
          <a:extLst>
            <a:ext uri="{FF2B5EF4-FFF2-40B4-BE49-F238E27FC236}">
              <a16:creationId xmlns:a16="http://schemas.microsoft.com/office/drawing/2014/main" xmlns="" id="{00000000-0008-0000-0600-0000D807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09" name="Text Box 49">
          <a:extLst>
            <a:ext uri="{FF2B5EF4-FFF2-40B4-BE49-F238E27FC236}">
              <a16:creationId xmlns:a16="http://schemas.microsoft.com/office/drawing/2014/main" xmlns="" id="{00000000-0008-0000-0600-0000D9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0" name="Text Box 50">
          <a:extLst>
            <a:ext uri="{FF2B5EF4-FFF2-40B4-BE49-F238E27FC236}">
              <a16:creationId xmlns:a16="http://schemas.microsoft.com/office/drawing/2014/main" xmlns="" id="{00000000-0008-0000-0600-0000DA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1" name="Text Box 51">
          <a:extLst>
            <a:ext uri="{FF2B5EF4-FFF2-40B4-BE49-F238E27FC236}">
              <a16:creationId xmlns:a16="http://schemas.microsoft.com/office/drawing/2014/main" xmlns="" id="{00000000-0008-0000-0600-0000DB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2" name="Text Box 52">
          <a:extLst>
            <a:ext uri="{FF2B5EF4-FFF2-40B4-BE49-F238E27FC236}">
              <a16:creationId xmlns:a16="http://schemas.microsoft.com/office/drawing/2014/main" xmlns="" id="{00000000-0008-0000-0600-0000DC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3" name="Text Box 53">
          <a:extLst>
            <a:ext uri="{FF2B5EF4-FFF2-40B4-BE49-F238E27FC236}">
              <a16:creationId xmlns:a16="http://schemas.microsoft.com/office/drawing/2014/main" xmlns="" id="{00000000-0008-0000-0600-0000DD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4" name="Text Box 54">
          <a:extLst>
            <a:ext uri="{FF2B5EF4-FFF2-40B4-BE49-F238E27FC236}">
              <a16:creationId xmlns:a16="http://schemas.microsoft.com/office/drawing/2014/main" xmlns="" id="{00000000-0008-0000-0600-0000DE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5" name="Text Box 55">
          <a:extLst>
            <a:ext uri="{FF2B5EF4-FFF2-40B4-BE49-F238E27FC236}">
              <a16:creationId xmlns:a16="http://schemas.microsoft.com/office/drawing/2014/main" xmlns="" id="{00000000-0008-0000-0600-0000DF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6" name="Text Box 56">
          <a:extLst>
            <a:ext uri="{FF2B5EF4-FFF2-40B4-BE49-F238E27FC236}">
              <a16:creationId xmlns:a16="http://schemas.microsoft.com/office/drawing/2014/main" xmlns="" id="{00000000-0008-0000-0600-0000E0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7" name="Text Box 57">
          <a:extLst>
            <a:ext uri="{FF2B5EF4-FFF2-40B4-BE49-F238E27FC236}">
              <a16:creationId xmlns:a16="http://schemas.microsoft.com/office/drawing/2014/main" xmlns="" id="{00000000-0008-0000-0600-0000E1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8" name="Text Box 58">
          <a:extLst>
            <a:ext uri="{FF2B5EF4-FFF2-40B4-BE49-F238E27FC236}">
              <a16:creationId xmlns:a16="http://schemas.microsoft.com/office/drawing/2014/main" xmlns="" id="{00000000-0008-0000-0600-0000E2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19" name="Text Box 59">
          <a:extLst>
            <a:ext uri="{FF2B5EF4-FFF2-40B4-BE49-F238E27FC236}">
              <a16:creationId xmlns:a16="http://schemas.microsoft.com/office/drawing/2014/main" xmlns="" id="{00000000-0008-0000-0600-0000E3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0" name="Text Box 60">
          <a:extLst>
            <a:ext uri="{FF2B5EF4-FFF2-40B4-BE49-F238E27FC236}">
              <a16:creationId xmlns:a16="http://schemas.microsoft.com/office/drawing/2014/main" xmlns="" id="{00000000-0008-0000-0600-0000E4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1" name="Text Box 61">
          <a:extLst>
            <a:ext uri="{FF2B5EF4-FFF2-40B4-BE49-F238E27FC236}">
              <a16:creationId xmlns:a16="http://schemas.microsoft.com/office/drawing/2014/main" xmlns="" id="{00000000-0008-0000-0600-0000E5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2" name="Text Box 62">
          <a:extLst>
            <a:ext uri="{FF2B5EF4-FFF2-40B4-BE49-F238E27FC236}">
              <a16:creationId xmlns:a16="http://schemas.microsoft.com/office/drawing/2014/main" xmlns="" id="{00000000-0008-0000-0600-0000E6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3" name="Text Box 63">
          <a:extLst>
            <a:ext uri="{FF2B5EF4-FFF2-40B4-BE49-F238E27FC236}">
              <a16:creationId xmlns:a16="http://schemas.microsoft.com/office/drawing/2014/main" xmlns="" id="{00000000-0008-0000-0600-0000E7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4" name="Text Box 64">
          <a:extLst>
            <a:ext uri="{FF2B5EF4-FFF2-40B4-BE49-F238E27FC236}">
              <a16:creationId xmlns:a16="http://schemas.microsoft.com/office/drawing/2014/main" xmlns="" id="{00000000-0008-0000-0600-0000E8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xmlns="" id="{00000000-0008-0000-0600-0000E9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6" name="Text Box 66">
          <a:extLst>
            <a:ext uri="{FF2B5EF4-FFF2-40B4-BE49-F238E27FC236}">
              <a16:creationId xmlns:a16="http://schemas.microsoft.com/office/drawing/2014/main" xmlns="" id="{00000000-0008-0000-0600-0000EA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7" name="Text Box 67">
          <a:extLst>
            <a:ext uri="{FF2B5EF4-FFF2-40B4-BE49-F238E27FC236}">
              <a16:creationId xmlns:a16="http://schemas.microsoft.com/office/drawing/2014/main" xmlns="" id="{00000000-0008-0000-0600-0000EB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8" name="Text Box 68">
          <a:extLst>
            <a:ext uri="{FF2B5EF4-FFF2-40B4-BE49-F238E27FC236}">
              <a16:creationId xmlns:a16="http://schemas.microsoft.com/office/drawing/2014/main" xmlns="" id="{00000000-0008-0000-0600-0000EC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29" name="Text Box 69">
          <a:extLst>
            <a:ext uri="{FF2B5EF4-FFF2-40B4-BE49-F238E27FC236}">
              <a16:creationId xmlns:a16="http://schemas.microsoft.com/office/drawing/2014/main" xmlns="" id="{00000000-0008-0000-0600-0000ED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0" name="Text Box 70">
          <a:extLst>
            <a:ext uri="{FF2B5EF4-FFF2-40B4-BE49-F238E27FC236}">
              <a16:creationId xmlns:a16="http://schemas.microsoft.com/office/drawing/2014/main" xmlns="" id="{00000000-0008-0000-0600-0000EE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1" name="Text Box 71">
          <a:extLst>
            <a:ext uri="{FF2B5EF4-FFF2-40B4-BE49-F238E27FC236}">
              <a16:creationId xmlns:a16="http://schemas.microsoft.com/office/drawing/2014/main" xmlns="" id="{00000000-0008-0000-0600-0000EF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2" name="Text Box 72">
          <a:extLst>
            <a:ext uri="{FF2B5EF4-FFF2-40B4-BE49-F238E27FC236}">
              <a16:creationId xmlns:a16="http://schemas.microsoft.com/office/drawing/2014/main" xmlns="" id="{00000000-0008-0000-0600-0000F0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3" name="Text Box 73">
          <a:extLst>
            <a:ext uri="{FF2B5EF4-FFF2-40B4-BE49-F238E27FC236}">
              <a16:creationId xmlns:a16="http://schemas.microsoft.com/office/drawing/2014/main" xmlns="" id="{00000000-0008-0000-0600-0000F1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4" name="Text Box 74">
          <a:extLst>
            <a:ext uri="{FF2B5EF4-FFF2-40B4-BE49-F238E27FC236}">
              <a16:creationId xmlns:a16="http://schemas.microsoft.com/office/drawing/2014/main" xmlns="" id="{00000000-0008-0000-0600-0000F2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5" name="Text Box 75">
          <a:extLst>
            <a:ext uri="{FF2B5EF4-FFF2-40B4-BE49-F238E27FC236}">
              <a16:creationId xmlns:a16="http://schemas.microsoft.com/office/drawing/2014/main" xmlns="" id="{00000000-0008-0000-0600-0000F3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6" name="Text Box 76">
          <a:extLst>
            <a:ext uri="{FF2B5EF4-FFF2-40B4-BE49-F238E27FC236}">
              <a16:creationId xmlns:a16="http://schemas.microsoft.com/office/drawing/2014/main" xmlns="" id="{00000000-0008-0000-0600-0000F4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7" name="Text Box 77">
          <a:extLst>
            <a:ext uri="{FF2B5EF4-FFF2-40B4-BE49-F238E27FC236}">
              <a16:creationId xmlns:a16="http://schemas.microsoft.com/office/drawing/2014/main" xmlns="" id="{00000000-0008-0000-0600-0000F5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8" name="Text Box 78">
          <a:extLst>
            <a:ext uri="{FF2B5EF4-FFF2-40B4-BE49-F238E27FC236}">
              <a16:creationId xmlns:a16="http://schemas.microsoft.com/office/drawing/2014/main" xmlns="" id="{00000000-0008-0000-0600-0000F6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39" name="Text Box 79">
          <a:extLst>
            <a:ext uri="{FF2B5EF4-FFF2-40B4-BE49-F238E27FC236}">
              <a16:creationId xmlns:a16="http://schemas.microsoft.com/office/drawing/2014/main" xmlns="" id="{00000000-0008-0000-0600-0000F7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0" name="Text Box 80">
          <a:extLst>
            <a:ext uri="{FF2B5EF4-FFF2-40B4-BE49-F238E27FC236}">
              <a16:creationId xmlns:a16="http://schemas.microsoft.com/office/drawing/2014/main" xmlns="" id="{00000000-0008-0000-0600-0000F8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1" name="Text Box 81">
          <a:extLst>
            <a:ext uri="{FF2B5EF4-FFF2-40B4-BE49-F238E27FC236}">
              <a16:creationId xmlns:a16="http://schemas.microsoft.com/office/drawing/2014/main" xmlns="" id="{00000000-0008-0000-0600-0000F9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2" name="Text Box 82">
          <a:extLst>
            <a:ext uri="{FF2B5EF4-FFF2-40B4-BE49-F238E27FC236}">
              <a16:creationId xmlns:a16="http://schemas.microsoft.com/office/drawing/2014/main" xmlns="" id="{00000000-0008-0000-0600-0000FA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3" name="Text Box 83">
          <a:extLst>
            <a:ext uri="{FF2B5EF4-FFF2-40B4-BE49-F238E27FC236}">
              <a16:creationId xmlns:a16="http://schemas.microsoft.com/office/drawing/2014/main" xmlns="" id="{00000000-0008-0000-0600-0000FB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4" name="Text Box 84">
          <a:extLst>
            <a:ext uri="{FF2B5EF4-FFF2-40B4-BE49-F238E27FC236}">
              <a16:creationId xmlns:a16="http://schemas.microsoft.com/office/drawing/2014/main" xmlns="" id="{00000000-0008-0000-0600-0000FC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5" name="Text Box 85">
          <a:extLst>
            <a:ext uri="{FF2B5EF4-FFF2-40B4-BE49-F238E27FC236}">
              <a16:creationId xmlns:a16="http://schemas.microsoft.com/office/drawing/2014/main" xmlns="" id="{00000000-0008-0000-0600-0000FD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6" name="Text Box 86">
          <a:extLst>
            <a:ext uri="{FF2B5EF4-FFF2-40B4-BE49-F238E27FC236}">
              <a16:creationId xmlns:a16="http://schemas.microsoft.com/office/drawing/2014/main" xmlns="" id="{00000000-0008-0000-0600-0000FE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7" name="Text Box 87">
          <a:extLst>
            <a:ext uri="{FF2B5EF4-FFF2-40B4-BE49-F238E27FC236}">
              <a16:creationId xmlns:a16="http://schemas.microsoft.com/office/drawing/2014/main" xmlns="" id="{00000000-0008-0000-0600-0000FF07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8" name="Text Box 88">
          <a:extLst>
            <a:ext uri="{FF2B5EF4-FFF2-40B4-BE49-F238E27FC236}">
              <a16:creationId xmlns:a16="http://schemas.microsoft.com/office/drawing/2014/main" xmlns="" id="{00000000-0008-0000-0600-000000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49" name="Text Box 89">
          <a:extLst>
            <a:ext uri="{FF2B5EF4-FFF2-40B4-BE49-F238E27FC236}">
              <a16:creationId xmlns:a16="http://schemas.microsoft.com/office/drawing/2014/main" xmlns="" id="{00000000-0008-0000-0600-000001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50" name="Text Box 90">
          <a:extLst>
            <a:ext uri="{FF2B5EF4-FFF2-40B4-BE49-F238E27FC236}">
              <a16:creationId xmlns:a16="http://schemas.microsoft.com/office/drawing/2014/main" xmlns="" id="{00000000-0008-0000-0600-000002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51" name="Text Box 91">
          <a:extLst>
            <a:ext uri="{FF2B5EF4-FFF2-40B4-BE49-F238E27FC236}">
              <a16:creationId xmlns:a16="http://schemas.microsoft.com/office/drawing/2014/main" xmlns="" id="{00000000-0008-0000-0600-000003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052" name="Text Box 92">
          <a:extLst>
            <a:ext uri="{FF2B5EF4-FFF2-40B4-BE49-F238E27FC236}">
              <a16:creationId xmlns:a16="http://schemas.microsoft.com/office/drawing/2014/main" xmlns="" id="{00000000-0008-0000-0600-000004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053" name="Text Box 93">
          <a:extLst>
            <a:ext uri="{FF2B5EF4-FFF2-40B4-BE49-F238E27FC236}">
              <a16:creationId xmlns:a16="http://schemas.microsoft.com/office/drawing/2014/main" xmlns="" id="{00000000-0008-0000-0600-00000508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054" name="Text Box 94">
          <a:extLst>
            <a:ext uri="{FF2B5EF4-FFF2-40B4-BE49-F238E27FC236}">
              <a16:creationId xmlns:a16="http://schemas.microsoft.com/office/drawing/2014/main" xmlns="" id="{00000000-0008-0000-0600-00000608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55" name="Text Box 95">
          <a:extLst>
            <a:ext uri="{FF2B5EF4-FFF2-40B4-BE49-F238E27FC236}">
              <a16:creationId xmlns:a16="http://schemas.microsoft.com/office/drawing/2014/main" xmlns="" id="{00000000-0008-0000-0600-000007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56" name="Text Box 96">
          <a:extLst>
            <a:ext uri="{FF2B5EF4-FFF2-40B4-BE49-F238E27FC236}">
              <a16:creationId xmlns:a16="http://schemas.microsoft.com/office/drawing/2014/main" xmlns="" id="{00000000-0008-0000-0600-000008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57" name="Text Box 97">
          <a:extLst>
            <a:ext uri="{FF2B5EF4-FFF2-40B4-BE49-F238E27FC236}">
              <a16:creationId xmlns:a16="http://schemas.microsoft.com/office/drawing/2014/main" xmlns="" id="{00000000-0008-0000-0600-000009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58" name="Text Box 98">
          <a:extLst>
            <a:ext uri="{FF2B5EF4-FFF2-40B4-BE49-F238E27FC236}">
              <a16:creationId xmlns:a16="http://schemas.microsoft.com/office/drawing/2014/main" xmlns="" id="{00000000-0008-0000-0600-00000A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59" name="Text Box 99">
          <a:extLst>
            <a:ext uri="{FF2B5EF4-FFF2-40B4-BE49-F238E27FC236}">
              <a16:creationId xmlns:a16="http://schemas.microsoft.com/office/drawing/2014/main" xmlns="" id="{00000000-0008-0000-0600-00000B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0" name="Text Box 100">
          <a:extLst>
            <a:ext uri="{FF2B5EF4-FFF2-40B4-BE49-F238E27FC236}">
              <a16:creationId xmlns:a16="http://schemas.microsoft.com/office/drawing/2014/main" xmlns="" id="{00000000-0008-0000-0600-00000C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1" name="Text Box 101">
          <a:extLst>
            <a:ext uri="{FF2B5EF4-FFF2-40B4-BE49-F238E27FC236}">
              <a16:creationId xmlns:a16="http://schemas.microsoft.com/office/drawing/2014/main" xmlns="" id="{00000000-0008-0000-0600-00000D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2" name="Text Box 102">
          <a:extLst>
            <a:ext uri="{FF2B5EF4-FFF2-40B4-BE49-F238E27FC236}">
              <a16:creationId xmlns:a16="http://schemas.microsoft.com/office/drawing/2014/main" xmlns="" id="{00000000-0008-0000-0600-00000E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3" name="Text Box 103">
          <a:extLst>
            <a:ext uri="{FF2B5EF4-FFF2-40B4-BE49-F238E27FC236}">
              <a16:creationId xmlns:a16="http://schemas.microsoft.com/office/drawing/2014/main" xmlns="" id="{00000000-0008-0000-0600-00000F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4" name="Text Box 104">
          <a:extLst>
            <a:ext uri="{FF2B5EF4-FFF2-40B4-BE49-F238E27FC236}">
              <a16:creationId xmlns:a16="http://schemas.microsoft.com/office/drawing/2014/main" xmlns="" id="{00000000-0008-0000-0600-000010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5" name="Text Box 105">
          <a:extLst>
            <a:ext uri="{FF2B5EF4-FFF2-40B4-BE49-F238E27FC236}">
              <a16:creationId xmlns:a16="http://schemas.microsoft.com/office/drawing/2014/main" xmlns="" id="{00000000-0008-0000-0600-000011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6" name="Text Box 106">
          <a:extLst>
            <a:ext uri="{FF2B5EF4-FFF2-40B4-BE49-F238E27FC236}">
              <a16:creationId xmlns:a16="http://schemas.microsoft.com/office/drawing/2014/main" xmlns="" id="{00000000-0008-0000-0600-000012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7" name="Text Box 107">
          <a:extLst>
            <a:ext uri="{FF2B5EF4-FFF2-40B4-BE49-F238E27FC236}">
              <a16:creationId xmlns:a16="http://schemas.microsoft.com/office/drawing/2014/main" xmlns="" id="{00000000-0008-0000-0600-000013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8" name="Text Box 108">
          <a:extLst>
            <a:ext uri="{FF2B5EF4-FFF2-40B4-BE49-F238E27FC236}">
              <a16:creationId xmlns:a16="http://schemas.microsoft.com/office/drawing/2014/main" xmlns="" id="{00000000-0008-0000-0600-000014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69" name="Text Box 109">
          <a:extLst>
            <a:ext uri="{FF2B5EF4-FFF2-40B4-BE49-F238E27FC236}">
              <a16:creationId xmlns:a16="http://schemas.microsoft.com/office/drawing/2014/main" xmlns="" id="{00000000-0008-0000-0600-000015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70" name="Text Box 110">
          <a:extLst>
            <a:ext uri="{FF2B5EF4-FFF2-40B4-BE49-F238E27FC236}">
              <a16:creationId xmlns:a16="http://schemas.microsoft.com/office/drawing/2014/main" xmlns="" id="{00000000-0008-0000-0600-000016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71" name="Text Box 111">
          <a:extLst>
            <a:ext uri="{FF2B5EF4-FFF2-40B4-BE49-F238E27FC236}">
              <a16:creationId xmlns:a16="http://schemas.microsoft.com/office/drawing/2014/main" xmlns="" id="{00000000-0008-0000-0600-000017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72" name="Text Box 112">
          <a:extLst>
            <a:ext uri="{FF2B5EF4-FFF2-40B4-BE49-F238E27FC236}">
              <a16:creationId xmlns:a16="http://schemas.microsoft.com/office/drawing/2014/main" xmlns="" id="{00000000-0008-0000-0600-000018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73" name="Text Box 113">
          <a:extLst>
            <a:ext uri="{FF2B5EF4-FFF2-40B4-BE49-F238E27FC236}">
              <a16:creationId xmlns:a16="http://schemas.microsoft.com/office/drawing/2014/main" xmlns="" id="{00000000-0008-0000-0600-000019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74" name="Text Box 114">
          <a:extLst>
            <a:ext uri="{FF2B5EF4-FFF2-40B4-BE49-F238E27FC236}">
              <a16:creationId xmlns:a16="http://schemas.microsoft.com/office/drawing/2014/main" xmlns="" id="{00000000-0008-0000-0600-00001A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75" name="Text Box 115">
          <a:extLst>
            <a:ext uri="{FF2B5EF4-FFF2-40B4-BE49-F238E27FC236}">
              <a16:creationId xmlns:a16="http://schemas.microsoft.com/office/drawing/2014/main" xmlns="" id="{00000000-0008-0000-0600-00001B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76" name="Text Box 116">
          <a:extLst>
            <a:ext uri="{FF2B5EF4-FFF2-40B4-BE49-F238E27FC236}">
              <a16:creationId xmlns:a16="http://schemas.microsoft.com/office/drawing/2014/main" xmlns="" id="{00000000-0008-0000-0600-00001C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77" name="Text Box 117">
          <a:extLst>
            <a:ext uri="{FF2B5EF4-FFF2-40B4-BE49-F238E27FC236}">
              <a16:creationId xmlns:a16="http://schemas.microsoft.com/office/drawing/2014/main" xmlns="" id="{00000000-0008-0000-0600-00001D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38</xdr:row>
      <xdr:rowOff>0</xdr:rowOff>
    </xdr:from>
    <xdr:to>
      <xdr:col>15</xdr:col>
      <xdr:colOff>2162175</xdr:colOff>
      <xdr:row>38</xdr:row>
      <xdr:rowOff>635187</xdr:rowOff>
    </xdr:to>
    <xdr:sp macro="" textlink="">
      <xdr:nvSpPr>
        <xdr:cNvPr id="2078" name="Text Box 118">
          <a:extLst>
            <a:ext uri="{FF2B5EF4-FFF2-40B4-BE49-F238E27FC236}">
              <a16:creationId xmlns:a16="http://schemas.microsoft.com/office/drawing/2014/main" xmlns="" id="{00000000-0008-0000-0600-00001E080000}"/>
            </a:ext>
          </a:extLst>
        </xdr:cNvPr>
        <xdr:cNvSpPr txBox="1">
          <a:spLocks noChangeArrowheads="1"/>
        </xdr:cNvSpPr>
      </xdr:nvSpPr>
      <xdr:spPr bwMode="auto">
        <a:xfrm>
          <a:off x="14963775" y="17459325"/>
          <a:ext cx="0" cy="244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87</xdr:row>
      <xdr:rowOff>0</xdr:rowOff>
    </xdr:from>
    <xdr:to>
      <xdr:col>15</xdr:col>
      <xdr:colOff>2162175</xdr:colOff>
      <xdr:row>87</xdr:row>
      <xdr:rowOff>161925</xdr:rowOff>
    </xdr:to>
    <xdr:sp macro="" textlink="">
      <xdr:nvSpPr>
        <xdr:cNvPr id="2079" name="Text Box 119">
          <a:extLst>
            <a:ext uri="{FF2B5EF4-FFF2-40B4-BE49-F238E27FC236}">
              <a16:creationId xmlns:a16="http://schemas.microsoft.com/office/drawing/2014/main" xmlns="" id="{00000000-0008-0000-0600-00001F080000}"/>
            </a:ext>
          </a:extLst>
        </xdr:cNvPr>
        <xdr:cNvSpPr txBox="1">
          <a:spLocks noChangeArrowheads="1"/>
        </xdr:cNvSpPr>
      </xdr:nvSpPr>
      <xdr:spPr bwMode="auto">
        <a:xfrm>
          <a:off x="14963775" y="469106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87</xdr:row>
      <xdr:rowOff>0</xdr:rowOff>
    </xdr:from>
    <xdr:to>
      <xdr:col>15</xdr:col>
      <xdr:colOff>2162175</xdr:colOff>
      <xdr:row>87</xdr:row>
      <xdr:rowOff>161925</xdr:rowOff>
    </xdr:to>
    <xdr:sp macro="" textlink="">
      <xdr:nvSpPr>
        <xdr:cNvPr id="2080" name="Text Box 120">
          <a:extLst>
            <a:ext uri="{FF2B5EF4-FFF2-40B4-BE49-F238E27FC236}">
              <a16:creationId xmlns:a16="http://schemas.microsoft.com/office/drawing/2014/main" xmlns="" id="{00000000-0008-0000-0600-000020080000}"/>
            </a:ext>
          </a:extLst>
        </xdr:cNvPr>
        <xdr:cNvSpPr txBox="1">
          <a:spLocks noChangeArrowheads="1"/>
        </xdr:cNvSpPr>
      </xdr:nvSpPr>
      <xdr:spPr bwMode="auto">
        <a:xfrm>
          <a:off x="14963775" y="469106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81" name="Text Box 123">
          <a:extLst>
            <a:ext uri="{FF2B5EF4-FFF2-40B4-BE49-F238E27FC236}">
              <a16:creationId xmlns:a16="http://schemas.microsoft.com/office/drawing/2014/main" xmlns="" id="{00000000-0008-0000-0600-000021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82" name="Text Box 124">
          <a:extLst>
            <a:ext uri="{FF2B5EF4-FFF2-40B4-BE49-F238E27FC236}">
              <a16:creationId xmlns:a16="http://schemas.microsoft.com/office/drawing/2014/main" xmlns="" id="{00000000-0008-0000-0600-000022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83" name="Text Box 125">
          <a:extLst>
            <a:ext uri="{FF2B5EF4-FFF2-40B4-BE49-F238E27FC236}">
              <a16:creationId xmlns:a16="http://schemas.microsoft.com/office/drawing/2014/main" xmlns="" id="{00000000-0008-0000-0600-000023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84" name="Text Box 126">
          <a:extLst>
            <a:ext uri="{FF2B5EF4-FFF2-40B4-BE49-F238E27FC236}">
              <a16:creationId xmlns:a16="http://schemas.microsoft.com/office/drawing/2014/main" xmlns="" id="{00000000-0008-0000-0600-000024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85" name="Text Box 127">
          <a:extLst>
            <a:ext uri="{FF2B5EF4-FFF2-40B4-BE49-F238E27FC236}">
              <a16:creationId xmlns:a16="http://schemas.microsoft.com/office/drawing/2014/main" xmlns="" id="{00000000-0008-0000-0600-000025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86" name="Text Box 128">
          <a:extLst>
            <a:ext uri="{FF2B5EF4-FFF2-40B4-BE49-F238E27FC236}">
              <a16:creationId xmlns:a16="http://schemas.microsoft.com/office/drawing/2014/main" xmlns="" id="{00000000-0008-0000-0600-000026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87" name="Text Box 129">
          <a:extLst>
            <a:ext uri="{FF2B5EF4-FFF2-40B4-BE49-F238E27FC236}">
              <a16:creationId xmlns:a16="http://schemas.microsoft.com/office/drawing/2014/main" xmlns="" id="{00000000-0008-0000-0600-000027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99</xdr:row>
      <xdr:rowOff>0</xdr:rowOff>
    </xdr:from>
    <xdr:to>
      <xdr:col>15</xdr:col>
      <xdr:colOff>2162175</xdr:colOff>
      <xdr:row>99</xdr:row>
      <xdr:rowOff>165100</xdr:rowOff>
    </xdr:to>
    <xdr:sp macro="" textlink="">
      <xdr:nvSpPr>
        <xdr:cNvPr id="2088" name="Text Box 130">
          <a:extLst>
            <a:ext uri="{FF2B5EF4-FFF2-40B4-BE49-F238E27FC236}">
              <a16:creationId xmlns:a16="http://schemas.microsoft.com/office/drawing/2014/main" xmlns="" id="{00000000-0008-0000-0600-000028080000}"/>
            </a:ext>
          </a:extLst>
        </xdr:cNvPr>
        <xdr:cNvSpPr txBox="1">
          <a:spLocks noChangeArrowheads="1"/>
        </xdr:cNvSpPr>
      </xdr:nvSpPr>
      <xdr:spPr bwMode="auto">
        <a:xfrm>
          <a:off x="14963775" y="58273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89" name="Text Box 95">
          <a:extLst>
            <a:ext uri="{FF2B5EF4-FFF2-40B4-BE49-F238E27FC236}">
              <a16:creationId xmlns:a16="http://schemas.microsoft.com/office/drawing/2014/main" xmlns="" id="{00000000-0008-0000-0600-000029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0" name="Text Box 96">
          <a:extLst>
            <a:ext uri="{FF2B5EF4-FFF2-40B4-BE49-F238E27FC236}">
              <a16:creationId xmlns:a16="http://schemas.microsoft.com/office/drawing/2014/main" xmlns="" id="{00000000-0008-0000-0600-00002A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1" name="Text Box 97">
          <a:extLst>
            <a:ext uri="{FF2B5EF4-FFF2-40B4-BE49-F238E27FC236}">
              <a16:creationId xmlns:a16="http://schemas.microsoft.com/office/drawing/2014/main" xmlns="" id="{00000000-0008-0000-0600-00002B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2" name="Text Box 98">
          <a:extLst>
            <a:ext uri="{FF2B5EF4-FFF2-40B4-BE49-F238E27FC236}">
              <a16:creationId xmlns:a16="http://schemas.microsoft.com/office/drawing/2014/main" xmlns="" id="{00000000-0008-0000-0600-00002C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3" name="Text Box 99">
          <a:extLst>
            <a:ext uri="{FF2B5EF4-FFF2-40B4-BE49-F238E27FC236}">
              <a16:creationId xmlns:a16="http://schemas.microsoft.com/office/drawing/2014/main" xmlns="" id="{00000000-0008-0000-0600-00002D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4" name="Text Box 100">
          <a:extLst>
            <a:ext uri="{FF2B5EF4-FFF2-40B4-BE49-F238E27FC236}">
              <a16:creationId xmlns:a16="http://schemas.microsoft.com/office/drawing/2014/main" xmlns="" id="{00000000-0008-0000-0600-00002E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5" name="Text Box 101">
          <a:extLst>
            <a:ext uri="{FF2B5EF4-FFF2-40B4-BE49-F238E27FC236}">
              <a16:creationId xmlns:a16="http://schemas.microsoft.com/office/drawing/2014/main" xmlns="" id="{00000000-0008-0000-0600-00002F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6" name="Text Box 102">
          <a:extLst>
            <a:ext uri="{FF2B5EF4-FFF2-40B4-BE49-F238E27FC236}">
              <a16:creationId xmlns:a16="http://schemas.microsoft.com/office/drawing/2014/main" xmlns="" id="{00000000-0008-0000-0600-000030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7" name="Text Box 103">
          <a:extLst>
            <a:ext uri="{FF2B5EF4-FFF2-40B4-BE49-F238E27FC236}">
              <a16:creationId xmlns:a16="http://schemas.microsoft.com/office/drawing/2014/main" xmlns="" id="{00000000-0008-0000-0600-000031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8" name="Text Box 104">
          <a:extLst>
            <a:ext uri="{FF2B5EF4-FFF2-40B4-BE49-F238E27FC236}">
              <a16:creationId xmlns:a16="http://schemas.microsoft.com/office/drawing/2014/main" xmlns="" id="{00000000-0008-0000-0600-000032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099" name="Text Box 105">
          <a:extLst>
            <a:ext uri="{FF2B5EF4-FFF2-40B4-BE49-F238E27FC236}">
              <a16:creationId xmlns:a16="http://schemas.microsoft.com/office/drawing/2014/main" xmlns="" id="{00000000-0008-0000-0600-000033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0" name="Text Box 106">
          <a:extLst>
            <a:ext uri="{FF2B5EF4-FFF2-40B4-BE49-F238E27FC236}">
              <a16:creationId xmlns:a16="http://schemas.microsoft.com/office/drawing/2014/main" xmlns="" id="{00000000-0008-0000-0600-000034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1" name="Text Box 107">
          <a:extLst>
            <a:ext uri="{FF2B5EF4-FFF2-40B4-BE49-F238E27FC236}">
              <a16:creationId xmlns:a16="http://schemas.microsoft.com/office/drawing/2014/main" xmlns="" id="{00000000-0008-0000-0600-000035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2" name="Text Box 108">
          <a:extLst>
            <a:ext uri="{FF2B5EF4-FFF2-40B4-BE49-F238E27FC236}">
              <a16:creationId xmlns:a16="http://schemas.microsoft.com/office/drawing/2014/main" xmlns="" id="{00000000-0008-0000-0600-000036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3" name="Text Box 109">
          <a:extLst>
            <a:ext uri="{FF2B5EF4-FFF2-40B4-BE49-F238E27FC236}">
              <a16:creationId xmlns:a16="http://schemas.microsoft.com/office/drawing/2014/main" xmlns="" id="{00000000-0008-0000-0600-000037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4" name="Text Box 110">
          <a:extLst>
            <a:ext uri="{FF2B5EF4-FFF2-40B4-BE49-F238E27FC236}">
              <a16:creationId xmlns:a16="http://schemas.microsoft.com/office/drawing/2014/main" xmlns="" id="{00000000-0008-0000-0600-000038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5" name="Text Box 111">
          <a:extLst>
            <a:ext uri="{FF2B5EF4-FFF2-40B4-BE49-F238E27FC236}">
              <a16:creationId xmlns:a16="http://schemas.microsoft.com/office/drawing/2014/main" xmlns="" id="{00000000-0008-0000-0600-000039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6" name="Text Box 112">
          <a:extLst>
            <a:ext uri="{FF2B5EF4-FFF2-40B4-BE49-F238E27FC236}">
              <a16:creationId xmlns:a16="http://schemas.microsoft.com/office/drawing/2014/main" xmlns="" id="{00000000-0008-0000-0600-00003A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7" name="Text Box 113">
          <a:extLst>
            <a:ext uri="{FF2B5EF4-FFF2-40B4-BE49-F238E27FC236}">
              <a16:creationId xmlns:a16="http://schemas.microsoft.com/office/drawing/2014/main" xmlns="" id="{00000000-0008-0000-0600-00003B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8" name="Text Box 114">
          <a:extLst>
            <a:ext uri="{FF2B5EF4-FFF2-40B4-BE49-F238E27FC236}">
              <a16:creationId xmlns:a16="http://schemas.microsoft.com/office/drawing/2014/main" xmlns="" id="{00000000-0008-0000-0600-00003C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09" name="Text Box 115">
          <a:extLst>
            <a:ext uri="{FF2B5EF4-FFF2-40B4-BE49-F238E27FC236}">
              <a16:creationId xmlns:a16="http://schemas.microsoft.com/office/drawing/2014/main" xmlns="" id="{00000000-0008-0000-0600-00003D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0" name="Text Box 116">
          <a:extLst>
            <a:ext uri="{FF2B5EF4-FFF2-40B4-BE49-F238E27FC236}">
              <a16:creationId xmlns:a16="http://schemas.microsoft.com/office/drawing/2014/main" xmlns="" id="{00000000-0008-0000-0600-00003E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1" name="Text Box 117">
          <a:extLst>
            <a:ext uri="{FF2B5EF4-FFF2-40B4-BE49-F238E27FC236}">
              <a16:creationId xmlns:a16="http://schemas.microsoft.com/office/drawing/2014/main" xmlns="" id="{00000000-0008-0000-0600-00003F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2" name="Text Box 123">
          <a:extLst>
            <a:ext uri="{FF2B5EF4-FFF2-40B4-BE49-F238E27FC236}">
              <a16:creationId xmlns:a16="http://schemas.microsoft.com/office/drawing/2014/main" xmlns="" id="{00000000-0008-0000-0600-000040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3" name="Text Box 124">
          <a:extLst>
            <a:ext uri="{FF2B5EF4-FFF2-40B4-BE49-F238E27FC236}">
              <a16:creationId xmlns:a16="http://schemas.microsoft.com/office/drawing/2014/main" xmlns="" id="{00000000-0008-0000-0600-000041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4" name="Text Box 125">
          <a:extLst>
            <a:ext uri="{FF2B5EF4-FFF2-40B4-BE49-F238E27FC236}">
              <a16:creationId xmlns:a16="http://schemas.microsoft.com/office/drawing/2014/main" xmlns="" id="{00000000-0008-0000-0600-000042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5" name="Text Box 126">
          <a:extLst>
            <a:ext uri="{FF2B5EF4-FFF2-40B4-BE49-F238E27FC236}">
              <a16:creationId xmlns:a16="http://schemas.microsoft.com/office/drawing/2014/main" xmlns="" id="{00000000-0008-0000-0600-000043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6" name="Text Box 127">
          <a:extLst>
            <a:ext uri="{FF2B5EF4-FFF2-40B4-BE49-F238E27FC236}">
              <a16:creationId xmlns:a16="http://schemas.microsoft.com/office/drawing/2014/main" xmlns="" id="{00000000-0008-0000-0600-000044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7" name="Text Box 128">
          <a:extLst>
            <a:ext uri="{FF2B5EF4-FFF2-40B4-BE49-F238E27FC236}">
              <a16:creationId xmlns:a16="http://schemas.microsoft.com/office/drawing/2014/main" xmlns="" id="{00000000-0008-0000-0600-000045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8" name="Text Box 129">
          <a:extLst>
            <a:ext uri="{FF2B5EF4-FFF2-40B4-BE49-F238E27FC236}">
              <a16:creationId xmlns:a16="http://schemas.microsoft.com/office/drawing/2014/main" xmlns="" id="{00000000-0008-0000-0600-000046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19050</xdr:rowOff>
    </xdr:to>
    <xdr:sp macro="" textlink="">
      <xdr:nvSpPr>
        <xdr:cNvPr id="2119" name="Text Box 130">
          <a:extLst>
            <a:ext uri="{FF2B5EF4-FFF2-40B4-BE49-F238E27FC236}">
              <a16:creationId xmlns:a16="http://schemas.microsoft.com/office/drawing/2014/main" xmlns="" id="{00000000-0008-0000-0600-000047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77</xdr:row>
      <xdr:rowOff>0</xdr:rowOff>
    </xdr:from>
    <xdr:to>
      <xdr:col>15</xdr:col>
      <xdr:colOff>2247900</xdr:colOff>
      <xdr:row>77</xdr:row>
      <xdr:rowOff>200025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600-000048080000}"/>
            </a:ext>
          </a:extLst>
        </xdr:cNvPr>
        <xdr:cNvSpPr txBox="1">
          <a:spLocks noChangeArrowheads="1"/>
        </xdr:cNvSpPr>
      </xdr:nvSpPr>
      <xdr:spPr bwMode="auto">
        <a:xfrm>
          <a:off x="149637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1" name="Text Box 95">
          <a:extLst>
            <a:ext uri="{FF2B5EF4-FFF2-40B4-BE49-F238E27FC236}">
              <a16:creationId xmlns:a16="http://schemas.microsoft.com/office/drawing/2014/main" xmlns="" id="{00000000-0008-0000-0600-000049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2" name="Text Box 96">
          <a:extLst>
            <a:ext uri="{FF2B5EF4-FFF2-40B4-BE49-F238E27FC236}">
              <a16:creationId xmlns:a16="http://schemas.microsoft.com/office/drawing/2014/main" xmlns="" id="{00000000-0008-0000-0600-00004A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3" name="Text Box 97">
          <a:extLst>
            <a:ext uri="{FF2B5EF4-FFF2-40B4-BE49-F238E27FC236}">
              <a16:creationId xmlns:a16="http://schemas.microsoft.com/office/drawing/2014/main" xmlns="" id="{00000000-0008-0000-0600-00004B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4" name="Text Box 98">
          <a:extLst>
            <a:ext uri="{FF2B5EF4-FFF2-40B4-BE49-F238E27FC236}">
              <a16:creationId xmlns:a16="http://schemas.microsoft.com/office/drawing/2014/main" xmlns="" id="{00000000-0008-0000-0600-00004C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5" name="Text Box 99">
          <a:extLst>
            <a:ext uri="{FF2B5EF4-FFF2-40B4-BE49-F238E27FC236}">
              <a16:creationId xmlns:a16="http://schemas.microsoft.com/office/drawing/2014/main" xmlns="" id="{00000000-0008-0000-0600-00004D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6" name="Text Box 100">
          <a:extLst>
            <a:ext uri="{FF2B5EF4-FFF2-40B4-BE49-F238E27FC236}">
              <a16:creationId xmlns:a16="http://schemas.microsoft.com/office/drawing/2014/main" xmlns="" id="{00000000-0008-0000-0600-00004E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7" name="Text Box 101">
          <a:extLst>
            <a:ext uri="{FF2B5EF4-FFF2-40B4-BE49-F238E27FC236}">
              <a16:creationId xmlns:a16="http://schemas.microsoft.com/office/drawing/2014/main" xmlns="" id="{00000000-0008-0000-0600-00004F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8" name="Text Box 102">
          <a:extLst>
            <a:ext uri="{FF2B5EF4-FFF2-40B4-BE49-F238E27FC236}">
              <a16:creationId xmlns:a16="http://schemas.microsoft.com/office/drawing/2014/main" xmlns="" id="{00000000-0008-0000-0600-000050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29" name="Text Box 103">
          <a:extLst>
            <a:ext uri="{FF2B5EF4-FFF2-40B4-BE49-F238E27FC236}">
              <a16:creationId xmlns:a16="http://schemas.microsoft.com/office/drawing/2014/main" xmlns="" id="{00000000-0008-0000-0600-000051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0" name="Text Box 104">
          <a:extLst>
            <a:ext uri="{FF2B5EF4-FFF2-40B4-BE49-F238E27FC236}">
              <a16:creationId xmlns:a16="http://schemas.microsoft.com/office/drawing/2014/main" xmlns="" id="{00000000-0008-0000-0600-000052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1" name="Text Box 105">
          <a:extLst>
            <a:ext uri="{FF2B5EF4-FFF2-40B4-BE49-F238E27FC236}">
              <a16:creationId xmlns:a16="http://schemas.microsoft.com/office/drawing/2014/main" xmlns="" id="{00000000-0008-0000-0600-000053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2" name="Text Box 106">
          <a:extLst>
            <a:ext uri="{FF2B5EF4-FFF2-40B4-BE49-F238E27FC236}">
              <a16:creationId xmlns:a16="http://schemas.microsoft.com/office/drawing/2014/main" xmlns="" id="{00000000-0008-0000-0600-000054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3" name="Text Box 107">
          <a:extLst>
            <a:ext uri="{FF2B5EF4-FFF2-40B4-BE49-F238E27FC236}">
              <a16:creationId xmlns:a16="http://schemas.microsoft.com/office/drawing/2014/main" xmlns="" id="{00000000-0008-0000-0600-000055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4" name="Text Box 108">
          <a:extLst>
            <a:ext uri="{FF2B5EF4-FFF2-40B4-BE49-F238E27FC236}">
              <a16:creationId xmlns:a16="http://schemas.microsoft.com/office/drawing/2014/main" xmlns="" id="{00000000-0008-0000-0600-000056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5" name="Text Box 109">
          <a:extLst>
            <a:ext uri="{FF2B5EF4-FFF2-40B4-BE49-F238E27FC236}">
              <a16:creationId xmlns:a16="http://schemas.microsoft.com/office/drawing/2014/main" xmlns="" id="{00000000-0008-0000-0600-000057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6" name="Text Box 110">
          <a:extLst>
            <a:ext uri="{FF2B5EF4-FFF2-40B4-BE49-F238E27FC236}">
              <a16:creationId xmlns:a16="http://schemas.microsoft.com/office/drawing/2014/main" xmlns="" id="{00000000-0008-0000-0600-000058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7" name="Text Box 111">
          <a:extLst>
            <a:ext uri="{FF2B5EF4-FFF2-40B4-BE49-F238E27FC236}">
              <a16:creationId xmlns:a16="http://schemas.microsoft.com/office/drawing/2014/main" xmlns="" id="{00000000-0008-0000-0600-000059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8" name="Text Box 112">
          <a:extLst>
            <a:ext uri="{FF2B5EF4-FFF2-40B4-BE49-F238E27FC236}">
              <a16:creationId xmlns:a16="http://schemas.microsoft.com/office/drawing/2014/main" xmlns="" id="{00000000-0008-0000-0600-00005A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39" name="Text Box 113">
          <a:extLst>
            <a:ext uri="{FF2B5EF4-FFF2-40B4-BE49-F238E27FC236}">
              <a16:creationId xmlns:a16="http://schemas.microsoft.com/office/drawing/2014/main" xmlns="" id="{00000000-0008-0000-0600-00005B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40" name="Text Box 114">
          <a:extLst>
            <a:ext uri="{FF2B5EF4-FFF2-40B4-BE49-F238E27FC236}">
              <a16:creationId xmlns:a16="http://schemas.microsoft.com/office/drawing/2014/main" xmlns="" id="{00000000-0008-0000-0600-00005C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41" name="Text Box 115">
          <a:extLst>
            <a:ext uri="{FF2B5EF4-FFF2-40B4-BE49-F238E27FC236}">
              <a16:creationId xmlns:a16="http://schemas.microsoft.com/office/drawing/2014/main" xmlns="" id="{00000000-0008-0000-0600-00005D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42" name="Text Box 116">
          <a:extLst>
            <a:ext uri="{FF2B5EF4-FFF2-40B4-BE49-F238E27FC236}">
              <a16:creationId xmlns:a16="http://schemas.microsoft.com/office/drawing/2014/main" xmlns="" id="{00000000-0008-0000-0600-00005E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43" name="Text Box 117">
          <a:extLst>
            <a:ext uri="{FF2B5EF4-FFF2-40B4-BE49-F238E27FC236}">
              <a16:creationId xmlns:a16="http://schemas.microsoft.com/office/drawing/2014/main" xmlns="" id="{00000000-0008-0000-0600-00005F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77</xdr:row>
      <xdr:rowOff>0</xdr:rowOff>
    </xdr:from>
    <xdr:to>
      <xdr:col>15</xdr:col>
      <xdr:colOff>2247900</xdr:colOff>
      <xdr:row>77</xdr:row>
      <xdr:rowOff>200025</xdr:rowOff>
    </xdr:to>
    <xdr:sp macro="" textlink="">
      <xdr:nvSpPr>
        <xdr:cNvPr id="2144" name="Text Box 118">
          <a:extLst>
            <a:ext uri="{FF2B5EF4-FFF2-40B4-BE49-F238E27FC236}">
              <a16:creationId xmlns:a16="http://schemas.microsoft.com/office/drawing/2014/main" xmlns="" id="{00000000-0008-0000-0600-000060080000}"/>
            </a:ext>
          </a:extLst>
        </xdr:cNvPr>
        <xdr:cNvSpPr txBox="1">
          <a:spLocks noChangeArrowheads="1"/>
        </xdr:cNvSpPr>
      </xdr:nvSpPr>
      <xdr:spPr bwMode="auto">
        <a:xfrm>
          <a:off x="1496377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209550</xdr:rowOff>
    </xdr:to>
    <xdr:sp macro="" textlink="">
      <xdr:nvSpPr>
        <xdr:cNvPr id="2145" name="Text Box 119">
          <a:extLst>
            <a:ext uri="{FF2B5EF4-FFF2-40B4-BE49-F238E27FC236}">
              <a16:creationId xmlns:a16="http://schemas.microsoft.com/office/drawing/2014/main" xmlns="" id="{00000000-0008-0000-0600-000061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657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142</xdr:row>
      <xdr:rowOff>209550</xdr:rowOff>
    </xdr:to>
    <xdr:sp macro="" textlink="">
      <xdr:nvSpPr>
        <xdr:cNvPr id="2146" name="Text Box 120">
          <a:extLst>
            <a:ext uri="{FF2B5EF4-FFF2-40B4-BE49-F238E27FC236}">
              <a16:creationId xmlns:a16="http://schemas.microsoft.com/office/drawing/2014/main" xmlns="" id="{00000000-0008-0000-0600-00006208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2657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47" name="Text Box 123">
          <a:extLst>
            <a:ext uri="{FF2B5EF4-FFF2-40B4-BE49-F238E27FC236}">
              <a16:creationId xmlns:a16="http://schemas.microsoft.com/office/drawing/2014/main" xmlns="" id="{00000000-0008-0000-0600-000063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48" name="Text Box 124">
          <a:extLst>
            <a:ext uri="{FF2B5EF4-FFF2-40B4-BE49-F238E27FC236}">
              <a16:creationId xmlns:a16="http://schemas.microsoft.com/office/drawing/2014/main" xmlns="" id="{00000000-0008-0000-0600-000064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49" name="Text Box 125">
          <a:extLst>
            <a:ext uri="{FF2B5EF4-FFF2-40B4-BE49-F238E27FC236}">
              <a16:creationId xmlns:a16="http://schemas.microsoft.com/office/drawing/2014/main" xmlns="" id="{00000000-0008-0000-0600-000065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50" name="Text Box 126">
          <a:extLst>
            <a:ext uri="{FF2B5EF4-FFF2-40B4-BE49-F238E27FC236}">
              <a16:creationId xmlns:a16="http://schemas.microsoft.com/office/drawing/2014/main" xmlns="" id="{00000000-0008-0000-0600-000066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51" name="Text Box 127">
          <a:extLst>
            <a:ext uri="{FF2B5EF4-FFF2-40B4-BE49-F238E27FC236}">
              <a16:creationId xmlns:a16="http://schemas.microsoft.com/office/drawing/2014/main" xmlns="" id="{00000000-0008-0000-0600-000067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52" name="Text Box 128">
          <a:extLst>
            <a:ext uri="{FF2B5EF4-FFF2-40B4-BE49-F238E27FC236}">
              <a16:creationId xmlns:a16="http://schemas.microsoft.com/office/drawing/2014/main" xmlns="" id="{00000000-0008-0000-0600-000068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53" name="Text Box 129">
          <a:extLst>
            <a:ext uri="{FF2B5EF4-FFF2-40B4-BE49-F238E27FC236}">
              <a16:creationId xmlns:a16="http://schemas.microsoft.com/office/drawing/2014/main" xmlns="" id="{00000000-0008-0000-0600-000069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155</xdr:row>
      <xdr:rowOff>0</xdr:rowOff>
    </xdr:from>
    <xdr:to>
      <xdr:col>15</xdr:col>
      <xdr:colOff>2247900</xdr:colOff>
      <xdr:row>155</xdr:row>
      <xdr:rowOff>619125</xdr:rowOff>
    </xdr:to>
    <xdr:sp macro="" textlink="">
      <xdr:nvSpPr>
        <xdr:cNvPr id="2154" name="Text Box 130">
          <a:extLst>
            <a:ext uri="{FF2B5EF4-FFF2-40B4-BE49-F238E27FC236}">
              <a16:creationId xmlns:a16="http://schemas.microsoft.com/office/drawing/2014/main" xmlns="" id="{00000000-0008-0000-0600-00006A080000}"/>
            </a:ext>
          </a:extLst>
        </xdr:cNvPr>
        <xdr:cNvSpPr txBox="1">
          <a:spLocks noChangeArrowheads="1"/>
        </xdr:cNvSpPr>
      </xdr:nvSpPr>
      <xdr:spPr bwMode="auto">
        <a:xfrm>
          <a:off x="1496377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55" name="Text Box 26">
          <a:extLst>
            <a:ext uri="{FF2B5EF4-FFF2-40B4-BE49-F238E27FC236}">
              <a16:creationId xmlns:a16="http://schemas.microsoft.com/office/drawing/2014/main" xmlns="" id="{00000000-0008-0000-0600-00006B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56" name="Text Box 27">
          <a:extLst>
            <a:ext uri="{FF2B5EF4-FFF2-40B4-BE49-F238E27FC236}">
              <a16:creationId xmlns:a16="http://schemas.microsoft.com/office/drawing/2014/main" xmlns="" id="{00000000-0008-0000-0600-00006C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57" name="Text Box 28">
          <a:extLst>
            <a:ext uri="{FF2B5EF4-FFF2-40B4-BE49-F238E27FC236}">
              <a16:creationId xmlns:a16="http://schemas.microsoft.com/office/drawing/2014/main" xmlns="" id="{00000000-0008-0000-0600-00006D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58" name="Text Box 29">
          <a:extLst>
            <a:ext uri="{FF2B5EF4-FFF2-40B4-BE49-F238E27FC236}">
              <a16:creationId xmlns:a16="http://schemas.microsoft.com/office/drawing/2014/main" xmlns="" id="{00000000-0008-0000-0600-00006E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59" name="Text Box 30">
          <a:extLst>
            <a:ext uri="{FF2B5EF4-FFF2-40B4-BE49-F238E27FC236}">
              <a16:creationId xmlns:a16="http://schemas.microsoft.com/office/drawing/2014/main" xmlns="" id="{00000000-0008-0000-0600-00006F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0" name="Text Box 31">
          <a:extLst>
            <a:ext uri="{FF2B5EF4-FFF2-40B4-BE49-F238E27FC236}">
              <a16:creationId xmlns:a16="http://schemas.microsoft.com/office/drawing/2014/main" xmlns="" id="{00000000-0008-0000-0600-000070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xmlns="" id="{00000000-0008-0000-0600-000071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2" name="Text Box 33">
          <a:extLst>
            <a:ext uri="{FF2B5EF4-FFF2-40B4-BE49-F238E27FC236}">
              <a16:creationId xmlns:a16="http://schemas.microsoft.com/office/drawing/2014/main" xmlns="" id="{00000000-0008-0000-0600-000072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3" name="Text Box 34">
          <a:extLst>
            <a:ext uri="{FF2B5EF4-FFF2-40B4-BE49-F238E27FC236}">
              <a16:creationId xmlns:a16="http://schemas.microsoft.com/office/drawing/2014/main" xmlns="" id="{00000000-0008-0000-0600-000073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4" name="Text Box 35">
          <a:extLst>
            <a:ext uri="{FF2B5EF4-FFF2-40B4-BE49-F238E27FC236}">
              <a16:creationId xmlns:a16="http://schemas.microsoft.com/office/drawing/2014/main" xmlns="" id="{00000000-0008-0000-0600-000074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5" name="Text Box 36">
          <a:extLst>
            <a:ext uri="{FF2B5EF4-FFF2-40B4-BE49-F238E27FC236}">
              <a16:creationId xmlns:a16="http://schemas.microsoft.com/office/drawing/2014/main" xmlns="" id="{00000000-0008-0000-0600-000075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6" name="Text Box 37">
          <a:extLst>
            <a:ext uri="{FF2B5EF4-FFF2-40B4-BE49-F238E27FC236}">
              <a16:creationId xmlns:a16="http://schemas.microsoft.com/office/drawing/2014/main" xmlns="" id="{00000000-0008-0000-0600-000076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7" name="Text Box 38">
          <a:extLst>
            <a:ext uri="{FF2B5EF4-FFF2-40B4-BE49-F238E27FC236}">
              <a16:creationId xmlns:a16="http://schemas.microsoft.com/office/drawing/2014/main" xmlns="" id="{00000000-0008-0000-0600-000077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xmlns="" id="{00000000-0008-0000-0600-000078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69" name="Text Box 40">
          <a:extLst>
            <a:ext uri="{FF2B5EF4-FFF2-40B4-BE49-F238E27FC236}">
              <a16:creationId xmlns:a16="http://schemas.microsoft.com/office/drawing/2014/main" xmlns="" id="{00000000-0008-0000-0600-000079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0" name="Text Box 41">
          <a:extLst>
            <a:ext uri="{FF2B5EF4-FFF2-40B4-BE49-F238E27FC236}">
              <a16:creationId xmlns:a16="http://schemas.microsoft.com/office/drawing/2014/main" xmlns="" id="{00000000-0008-0000-0600-00007A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1" name="Text Box 42">
          <a:extLst>
            <a:ext uri="{FF2B5EF4-FFF2-40B4-BE49-F238E27FC236}">
              <a16:creationId xmlns:a16="http://schemas.microsoft.com/office/drawing/2014/main" xmlns="" id="{00000000-0008-0000-0600-00007B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2" name="Text Box 43">
          <a:extLst>
            <a:ext uri="{FF2B5EF4-FFF2-40B4-BE49-F238E27FC236}">
              <a16:creationId xmlns:a16="http://schemas.microsoft.com/office/drawing/2014/main" xmlns="" id="{00000000-0008-0000-0600-00007C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3" name="Text Box 44">
          <a:extLst>
            <a:ext uri="{FF2B5EF4-FFF2-40B4-BE49-F238E27FC236}">
              <a16:creationId xmlns:a16="http://schemas.microsoft.com/office/drawing/2014/main" xmlns="" id="{00000000-0008-0000-0600-00007D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4" name="Text Box 45">
          <a:extLst>
            <a:ext uri="{FF2B5EF4-FFF2-40B4-BE49-F238E27FC236}">
              <a16:creationId xmlns:a16="http://schemas.microsoft.com/office/drawing/2014/main" xmlns="" id="{00000000-0008-0000-0600-00007E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5" name="Text Box 46">
          <a:extLst>
            <a:ext uri="{FF2B5EF4-FFF2-40B4-BE49-F238E27FC236}">
              <a16:creationId xmlns:a16="http://schemas.microsoft.com/office/drawing/2014/main" xmlns="" id="{00000000-0008-0000-0600-00007F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6" name="Text Box 47">
          <a:extLst>
            <a:ext uri="{FF2B5EF4-FFF2-40B4-BE49-F238E27FC236}">
              <a16:creationId xmlns:a16="http://schemas.microsoft.com/office/drawing/2014/main" xmlns="" id="{00000000-0008-0000-0600-000080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7" name="Text Box 49">
          <a:extLst>
            <a:ext uri="{FF2B5EF4-FFF2-40B4-BE49-F238E27FC236}">
              <a16:creationId xmlns:a16="http://schemas.microsoft.com/office/drawing/2014/main" xmlns="" id="{00000000-0008-0000-0600-000081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8" name="Text Box 50">
          <a:extLst>
            <a:ext uri="{FF2B5EF4-FFF2-40B4-BE49-F238E27FC236}">
              <a16:creationId xmlns:a16="http://schemas.microsoft.com/office/drawing/2014/main" xmlns="" id="{00000000-0008-0000-0600-000082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79" name="Text Box 51">
          <a:extLst>
            <a:ext uri="{FF2B5EF4-FFF2-40B4-BE49-F238E27FC236}">
              <a16:creationId xmlns:a16="http://schemas.microsoft.com/office/drawing/2014/main" xmlns="" id="{00000000-0008-0000-0600-000083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0" name="Text Box 52">
          <a:extLst>
            <a:ext uri="{FF2B5EF4-FFF2-40B4-BE49-F238E27FC236}">
              <a16:creationId xmlns:a16="http://schemas.microsoft.com/office/drawing/2014/main" xmlns="" id="{00000000-0008-0000-0600-000084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1" name="Text Box 53">
          <a:extLst>
            <a:ext uri="{FF2B5EF4-FFF2-40B4-BE49-F238E27FC236}">
              <a16:creationId xmlns:a16="http://schemas.microsoft.com/office/drawing/2014/main" xmlns="" id="{00000000-0008-0000-0600-000085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2" name="Text Box 54">
          <a:extLst>
            <a:ext uri="{FF2B5EF4-FFF2-40B4-BE49-F238E27FC236}">
              <a16:creationId xmlns:a16="http://schemas.microsoft.com/office/drawing/2014/main" xmlns="" id="{00000000-0008-0000-0600-000086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3" name="Text Box 55">
          <a:extLst>
            <a:ext uri="{FF2B5EF4-FFF2-40B4-BE49-F238E27FC236}">
              <a16:creationId xmlns:a16="http://schemas.microsoft.com/office/drawing/2014/main" xmlns="" id="{00000000-0008-0000-0600-000087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4" name="Text Box 56">
          <a:extLst>
            <a:ext uri="{FF2B5EF4-FFF2-40B4-BE49-F238E27FC236}">
              <a16:creationId xmlns:a16="http://schemas.microsoft.com/office/drawing/2014/main" xmlns="" id="{00000000-0008-0000-0600-000088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5" name="Text Box 57">
          <a:extLst>
            <a:ext uri="{FF2B5EF4-FFF2-40B4-BE49-F238E27FC236}">
              <a16:creationId xmlns:a16="http://schemas.microsoft.com/office/drawing/2014/main" xmlns="" id="{00000000-0008-0000-0600-000089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6" name="Text Box 58">
          <a:extLst>
            <a:ext uri="{FF2B5EF4-FFF2-40B4-BE49-F238E27FC236}">
              <a16:creationId xmlns:a16="http://schemas.microsoft.com/office/drawing/2014/main" xmlns="" id="{00000000-0008-0000-0600-00008A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7" name="Text Box 59">
          <a:extLst>
            <a:ext uri="{FF2B5EF4-FFF2-40B4-BE49-F238E27FC236}">
              <a16:creationId xmlns:a16="http://schemas.microsoft.com/office/drawing/2014/main" xmlns="" id="{00000000-0008-0000-0600-00008B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8" name="Text Box 60">
          <a:extLst>
            <a:ext uri="{FF2B5EF4-FFF2-40B4-BE49-F238E27FC236}">
              <a16:creationId xmlns:a16="http://schemas.microsoft.com/office/drawing/2014/main" xmlns="" id="{00000000-0008-0000-0600-00008C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89" name="Text Box 61">
          <a:extLst>
            <a:ext uri="{FF2B5EF4-FFF2-40B4-BE49-F238E27FC236}">
              <a16:creationId xmlns:a16="http://schemas.microsoft.com/office/drawing/2014/main" xmlns="" id="{00000000-0008-0000-0600-00008D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0" name="Text Box 62">
          <a:extLst>
            <a:ext uri="{FF2B5EF4-FFF2-40B4-BE49-F238E27FC236}">
              <a16:creationId xmlns:a16="http://schemas.microsoft.com/office/drawing/2014/main" xmlns="" id="{00000000-0008-0000-0600-00008E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1" name="Text Box 63">
          <a:extLst>
            <a:ext uri="{FF2B5EF4-FFF2-40B4-BE49-F238E27FC236}">
              <a16:creationId xmlns:a16="http://schemas.microsoft.com/office/drawing/2014/main" xmlns="" id="{00000000-0008-0000-0600-00008F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2" name="Text Box 64">
          <a:extLst>
            <a:ext uri="{FF2B5EF4-FFF2-40B4-BE49-F238E27FC236}">
              <a16:creationId xmlns:a16="http://schemas.microsoft.com/office/drawing/2014/main" xmlns="" id="{00000000-0008-0000-0600-000090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3" name="Text Box 65">
          <a:extLst>
            <a:ext uri="{FF2B5EF4-FFF2-40B4-BE49-F238E27FC236}">
              <a16:creationId xmlns:a16="http://schemas.microsoft.com/office/drawing/2014/main" xmlns="" id="{00000000-0008-0000-0600-000091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4" name="Text Box 66">
          <a:extLst>
            <a:ext uri="{FF2B5EF4-FFF2-40B4-BE49-F238E27FC236}">
              <a16:creationId xmlns:a16="http://schemas.microsoft.com/office/drawing/2014/main" xmlns="" id="{00000000-0008-0000-0600-000092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5" name="Text Box 67">
          <a:extLst>
            <a:ext uri="{FF2B5EF4-FFF2-40B4-BE49-F238E27FC236}">
              <a16:creationId xmlns:a16="http://schemas.microsoft.com/office/drawing/2014/main" xmlns="" id="{00000000-0008-0000-0600-000093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6" name="Text Box 68">
          <a:extLst>
            <a:ext uri="{FF2B5EF4-FFF2-40B4-BE49-F238E27FC236}">
              <a16:creationId xmlns:a16="http://schemas.microsoft.com/office/drawing/2014/main" xmlns="" id="{00000000-0008-0000-0600-000094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7" name="Text Box 69">
          <a:extLst>
            <a:ext uri="{FF2B5EF4-FFF2-40B4-BE49-F238E27FC236}">
              <a16:creationId xmlns:a16="http://schemas.microsoft.com/office/drawing/2014/main" xmlns="" id="{00000000-0008-0000-0600-000095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8" name="Text Box 70">
          <a:extLst>
            <a:ext uri="{FF2B5EF4-FFF2-40B4-BE49-F238E27FC236}">
              <a16:creationId xmlns:a16="http://schemas.microsoft.com/office/drawing/2014/main" xmlns="" id="{00000000-0008-0000-0600-000096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199" name="Text Box 71">
          <a:extLst>
            <a:ext uri="{FF2B5EF4-FFF2-40B4-BE49-F238E27FC236}">
              <a16:creationId xmlns:a16="http://schemas.microsoft.com/office/drawing/2014/main" xmlns="" id="{00000000-0008-0000-0600-000097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0" name="Text Box 72">
          <a:extLst>
            <a:ext uri="{FF2B5EF4-FFF2-40B4-BE49-F238E27FC236}">
              <a16:creationId xmlns:a16="http://schemas.microsoft.com/office/drawing/2014/main" xmlns="" id="{00000000-0008-0000-0600-000098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1" name="Text Box 73">
          <a:extLst>
            <a:ext uri="{FF2B5EF4-FFF2-40B4-BE49-F238E27FC236}">
              <a16:creationId xmlns:a16="http://schemas.microsoft.com/office/drawing/2014/main" xmlns="" id="{00000000-0008-0000-0600-000099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2" name="Text Box 74">
          <a:extLst>
            <a:ext uri="{FF2B5EF4-FFF2-40B4-BE49-F238E27FC236}">
              <a16:creationId xmlns:a16="http://schemas.microsoft.com/office/drawing/2014/main" xmlns="" id="{00000000-0008-0000-0600-00009A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3" name="Text Box 75">
          <a:extLst>
            <a:ext uri="{FF2B5EF4-FFF2-40B4-BE49-F238E27FC236}">
              <a16:creationId xmlns:a16="http://schemas.microsoft.com/office/drawing/2014/main" xmlns="" id="{00000000-0008-0000-0600-00009B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4" name="Text Box 76">
          <a:extLst>
            <a:ext uri="{FF2B5EF4-FFF2-40B4-BE49-F238E27FC236}">
              <a16:creationId xmlns:a16="http://schemas.microsoft.com/office/drawing/2014/main" xmlns="" id="{00000000-0008-0000-0600-00009C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5" name="Text Box 77">
          <a:extLst>
            <a:ext uri="{FF2B5EF4-FFF2-40B4-BE49-F238E27FC236}">
              <a16:creationId xmlns:a16="http://schemas.microsoft.com/office/drawing/2014/main" xmlns="" id="{00000000-0008-0000-0600-00009D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6" name="Text Box 78">
          <a:extLst>
            <a:ext uri="{FF2B5EF4-FFF2-40B4-BE49-F238E27FC236}">
              <a16:creationId xmlns:a16="http://schemas.microsoft.com/office/drawing/2014/main" xmlns="" id="{00000000-0008-0000-0600-00009E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7" name="Text Box 79">
          <a:extLst>
            <a:ext uri="{FF2B5EF4-FFF2-40B4-BE49-F238E27FC236}">
              <a16:creationId xmlns:a16="http://schemas.microsoft.com/office/drawing/2014/main" xmlns="" id="{00000000-0008-0000-0600-00009F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8" name="Text Box 80">
          <a:extLst>
            <a:ext uri="{FF2B5EF4-FFF2-40B4-BE49-F238E27FC236}">
              <a16:creationId xmlns:a16="http://schemas.microsoft.com/office/drawing/2014/main" xmlns="" id="{00000000-0008-0000-0600-0000A0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09" name="Text Box 81">
          <a:extLst>
            <a:ext uri="{FF2B5EF4-FFF2-40B4-BE49-F238E27FC236}">
              <a16:creationId xmlns:a16="http://schemas.microsoft.com/office/drawing/2014/main" xmlns="" id="{00000000-0008-0000-0600-0000A1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0" name="Text Box 82">
          <a:extLst>
            <a:ext uri="{FF2B5EF4-FFF2-40B4-BE49-F238E27FC236}">
              <a16:creationId xmlns:a16="http://schemas.microsoft.com/office/drawing/2014/main" xmlns="" id="{00000000-0008-0000-0600-0000A2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1" name="Text Box 83">
          <a:extLst>
            <a:ext uri="{FF2B5EF4-FFF2-40B4-BE49-F238E27FC236}">
              <a16:creationId xmlns:a16="http://schemas.microsoft.com/office/drawing/2014/main" xmlns="" id="{00000000-0008-0000-0600-0000A3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2" name="Text Box 84">
          <a:extLst>
            <a:ext uri="{FF2B5EF4-FFF2-40B4-BE49-F238E27FC236}">
              <a16:creationId xmlns:a16="http://schemas.microsoft.com/office/drawing/2014/main" xmlns="" id="{00000000-0008-0000-0600-0000A4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3" name="Text Box 85">
          <a:extLst>
            <a:ext uri="{FF2B5EF4-FFF2-40B4-BE49-F238E27FC236}">
              <a16:creationId xmlns:a16="http://schemas.microsoft.com/office/drawing/2014/main" xmlns="" id="{00000000-0008-0000-0600-0000A5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4" name="Text Box 86">
          <a:extLst>
            <a:ext uri="{FF2B5EF4-FFF2-40B4-BE49-F238E27FC236}">
              <a16:creationId xmlns:a16="http://schemas.microsoft.com/office/drawing/2014/main" xmlns="" id="{00000000-0008-0000-0600-0000A6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5" name="Text Box 87">
          <a:extLst>
            <a:ext uri="{FF2B5EF4-FFF2-40B4-BE49-F238E27FC236}">
              <a16:creationId xmlns:a16="http://schemas.microsoft.com/office/drawing/2014/main" xmlns="" id="{00000000-0008-0000-0600-0000A7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6" name="Text Box 88">
          <a:extLst>
            <a:ext uri="{FF2B5EF4-FFF2-40B4-BE49-F238E27FC236}">
              <a16:creationId xmlns:a16="http://schemas.microsoft.com/office/drawing/2014/main" xmlns="" id="{00000000-0008-0000-0600-0000A8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7" name="Text Box 89">
          <a:extLst>
            <a:ext uri="{FF2B5EF4-FFF2-40B4-BE49-F238E27FC236}">
              <a16:creationId xmlns:a16="http://schemas.microsoft.com/office/drawing/2014/main" xmlns="" id="{00000000-0008-0000-0600-0000A9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8" name="Text Box 90">
          <a:extLst>
            <a:ext uri="{FF2B5EF4-FFF2-40B4-BE49-F238E27FC236}">
              <a16:creationId xmlns:a16="http://schemas.microsoft.com/office/drawing/2014/main" xmlns="" id="{00000000-0008-0000-0600-0000AA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19" name="Text Box 91">
          <a:extLst>
            <a:ext uri="{FF2B5EF4-FFF2-40B4-BE49-F238E27FC236}">
              <a16:creationId xmlns:a16="http://schemas.microsoft.com/office/drawing/2014/main" xmlns="" id="{00000000-0008-0000-0600-0000AB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115</xdr:row>
      <xdr:rowOff>0</xdr:rowOff>
    </xdr:from>
    <xdr:to>
      <xdr:col>15</xdr:col>
      <xdr:colOff>2162175</xdr:colOff>
      <xdr:row>116</xdr:row>
      <xdr:rowOff>25400</xdr:rowOff>
    </xdr:to>
    <xdr:sp macro="" textlink="">
      <xdr:nvSpPr>
        <xdr:cNvPr id="2220" name="Text Box 92">
          <a:extLst>
            <a:ext uri="{FF2B5EF4-FFF2-40B4-BE49-F238E27FC236}">
              <a16:creationId xmlns:a16="http://schemas.microsoft.com/office/drawing/2014/main" xmlns="" id="{00000000-0008-0000-0600-0000AC080000}"/>
            </a:ext>
          </a:extLst>
        </xdr:cNvPr>
        <xdr:cNvSpPr txBox="1">
          <a:spLocks noChangeArrowheads="1"/>
        </xdr:cNvSpPr>
      </xdr:nvSpPr>
      <xdr:spPr bwMode="auto">
        <a:xfrm>
          <a:off x="14963775" y="7078980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1" name="Text Box 26">
          <a:extLst>
            <a:ext uri="{FF2B5EF4-FFF2-40B4-BE49-F238E27FC236}">
              <a16:creationId xmlns:a16="http://schemas.microsoft.com/office/drawing/2014/main" xmlns="" id="{00000000-0008-0000-0600-0000AD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2" name="Text Box 27">
          <a:extLst>
            <a:ext uri="{FF2B5EF4-FFF2-40B4-BE49-F238E27FC236}">
              <a16:creationId xmlns:a16="http://schemas.microsoft.com/office/drawing/2014/main" xmlns="" id="{00000000-0008-0000-0600-0000AE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3" name="Text Box 28">
          <a:extLst>
            <a:ext uri="{FF2B5EF4-FFF2-40B4-BE49-F238E27FC236}">
              <a16:creationId xmlns:a16="http://schemas.microsoft.com/office/drawing/2014/main" xmlns="" id="{00000000-0008-0000-0600-0000AF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4" name="Text Box 29">
          <a:extLst>
            <a:ext uri="{FF2B5EF4-FFF2-40B4-BE49-F238E27FC236}">
              <a16:creationId xmlns:a16="http://schemas.microsoft.com/office/drawing/2014/main" xmlns="" id="{00000000-0008-0000-0600-0000B0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5" name="Text Box 30">
          <a:extLst>
            <a:ext uri="{FF2B5EF4-FFF2-40B4-BE49-F238E27FC236}">
              <a16:creationId xmlns:a16="http://schemas.microsoft.com/office/drawing/2014/main" xmlns="" id="{00000000-0008-0000-0600-0000B1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6" name="Text Box 31">
          <a:extLst>
            <a:ext uri="{FF2B5EF4-FFF2-40B4-BE49-F238E27FC236}">
              <a16:creationId xmlns:a16="http://schemas.microsoft.com/office/drawing/2014/main" xmlns="" id="{00000000-0008-0000-0600-0000B2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7" name="Text Box 32">
          <a:extLst>
            <a:ext uri="{FF2B5EF4-FFF2-40B4-BE49-F238E27FC236}">
              <a16:creationId xmlns:a16="http://schemas.microsoft.com/office/drawing/2014/main" xmlns="" id="{00000000-0008-0000-0600-0000B3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8" name="Text Box 33">
          <a:extLst>
            <a:ext uri="{FF2B5EF4-FFF2-40B4-BE49-F238E27FC236}">
              <a16:creationId xmlns:a16="http://schemas.microsoft.com/office/drawing/2014/main" xmlns="" id="{00000000-0008-0000-0600-0000B4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29" name="Text Box 34">
          <a:extLst>
            <a:ext uri="{FF2B5EF4-FFF2-40B4-BE49-F238E27FC236}">
              <a16:creationId xmlns:a16="http://schemas.microsoft.com/office/drawing/2014/main" xmlns="" id="{00000000-0008-0000-0600-0000B5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0" name="Text Box 35">
          <a:extLst>
            <a:ext uri="{FF2B5EF4-FFF2-40B4-BE49-F238E27FC236}">
              <a16:creationId xmlns:a16="http://schemas.microsoft.com/office/drawing/2014/main" xmlns="" id="{00000000-0008-0000-0600-0000B6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1" name="Text Box 36">
          <a:extLst>
            <a:ext uri="{FF2B5EF4-FFF2-40B4-BE49-F238E27FC236}">
              <a16:creationId xmlns:a16="http://schemas.microsoft.com/office/drawing/2014/main" xmlns="" id="{00000000-0008-0000-0600-0000B7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2" name="Text Box 37">
          <a:extLst>
            <a:ext uri="{FF2B5EF4-FFF2-40B4-BE49-F238E27FC236}">
              <a16:creationId xmlns:a16="http://schemas.microsoft.com/office/drawing/2014/main" xmlns="" id="{00000000-0008-0000-0600-0000B8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3" name="Text Box 38">
          <a:extLst>
            <a:ext uri="{FF2B5EF4-FFF2-40B4-BE49-F238E27FC236}">
              <a16:creationId xmlns:a16="http://schemas.microsoft.com/office/drawing/2014/main" xmlns="" id="{00000000-0008-0000-0600-0000B9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4" name="Text Box 39">
          <a:extLst>
            <a:ext uri="{FF2B5EF4-FFF2-40B4-BE49-F238E27FC236}">
              <a16:creationId xmlns:a16="http://schemas.microsoft.com/office/drawing/2014/main" xmlns="" id="{00000000-0008-0000-0600-0000BA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5" name="Text Box 40">
          <a:extLst>
            <a:ext uri="{FF2B5EF4-FFF2-40B4-BE49-F238E27FC236}">
              <a16:creationId xmlns:a16="http://schemas.microsoft.com/office/drawing/2014/main" xmlns="" id="{00000000-0008-0000-0600-0000BB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6" name="Text Box 41">
          <a:extLst>
            <a:ext uri="{FF2B5EF4-FFF2-40B4-BE49-F238E27FC236}">
              <a16:creationId xmlns:a16="http://schemas.microsoft.com/office/drawing/2014/main" xmlns="" id="{00000000-0008-0000-0600-0000BC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7" name="Text Box 42">
          <a:extLst>
            <a:ext uri="{FF2B5EF4-FFF2-40B4-BE49-F238E27FC236}">
              <a16:creationId xmlns:a16="http://schemas.microsoft.com/office/drawing/2014/main" xmlns="" id="{00000000-0008-0000-0600-0000BD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8" name="Text Box 43">
          <a:extLst>
            <a:ext uri="{FF2B5EF4-FFF2-40B4-BE49-F238E27FC236}">
              <a16:creationId xmlns:a16="http://schemas.microsoft.com/office/drawing/2014/main" xmlns="" id="{00000000-0008-0000-0600-0000BE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39" name="Text Box 44">
          <a:extLst>
            <a:ext uri="{FF2B5EF4-FFF2-40B4-BE49-F238E27FC236}">
              <a16:creationId xmlns:a16="http://schemas.microsoft.com/office/drawing/2014/main" xmlns="" id="{00000000-0008-0000-0600-0000BF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0" name="Text Box 45">
          <a:extLst>
            <a:ext uri="{FF2B5EF4-FFF2-40B4-BE49-F238E27FC236}">
              <a16:creationId xmlns:a16="http://schemas.microsoft.com/office/drawing/2014/main" xmlns="" id="{00000000-0008-0000-0600-0000C0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1" name="Text Box 46">
          <a:extLst>
            <a:ext uri="{FF2B5EF4-FFF2-40B4-BE49-F238E27FC236}">
              <a16:creationId xmlns:a16="http://schemas.microsoft.com/office/drawing/2014/main" xmlns="" id="{00000000-0008-0000-0600-0000C1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2" name="Text Box 47">
          <a:extLst>
            <a:ext uri="{FF2B5EF4-FFF2-40B4-BE49-F238E27FC236}">
              <a16:creationId xmlns:a16="http://schemas.microsoft.com/office/drawing/2014/main" xmlns="" id="{00000000-0008-0000-0600-0000C2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3" name="Text Box 49">
          <a:extLst>
            <a:ext uri="{FF2B5EF4-FFF2-40B4-BE49-F238E27FC236}">
              <a16:creationId xmlns:a16="http://schemas.microsoft.com/office/drawing/2014/main" xmlns="" id="{00000000-0008-0000-0600-0000C3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4" name="Text Box 50">
          <a:extLst>
            <a:ext uri="{FF2B5EF4-FFF2-40B4-BE49-F238E27FC236}">
              <a16:creationId xmlns:a16="http://schemas.microsoft.com/office/drawing/2014/main" xmlns="" id="{00000000-0008-0000-0600-0000C4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5" name="Text Box 51">
          <a:extLst>
            <a:ext uri="{FF2B5EF4-FFF2-40B4-BE49-F238E27FC236}">
              <a16:creationId xmlns:a16="http://schemas.microsoft.com/office/drawing/2014/main" xmlns="" id="{00000000-0008-0000-0600-0000C5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6" name="Text Box 52">
          <a:extLst>
            <a:ext uri="{FF2B5EF4-FFF2-40B4-BE49-F238E27FC236}">
              <a16:creationId xmlns:a16="http://schemas.microsoft.com/office/drawing/2014/main" xmlns="" id="{00000000-0008-0000-0600-0000C6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7" name="Text Box 53">
          <a:extLst>
            <a:ext uri="{FF2B5EF4-FFF2-40B4-BE49-F238E27FC236}">
              <a16:creationId xmlns:a16="http://schemas.microsoft.com/office/drawing/2014/main" xmlns="" id="{00000000-0008-0000-0600-0000C7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8" name="Text Box 54">
          <a:extLst>
            <a:ext uri="{FF2B5EF4-FFF2-40B4-BE49-F238E27FC236}">
              <a16:creationId xmlns:a16="http://schemas.microsoft.com/office/drawing/2014/main" xmlns="" id="{00000000-0008-0000-0600-0000C8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49" name="Text Box 55">
          <a:extLst>
            <a:ext uri="{FF2B5EF4-FFF2-40B4-BE49-F238E27FC236}">
              <a16:creationId xmlns:a16="http://schemas.microsoft.com/office/drawing/2014/main" xmlns="" id="{00000000-0008-0000-0600-0000C9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0" name="Text Box 56">
          <a:extLst>
            <a:ext uri="{FF2B5EF4-FFF2-40B4-BE49-F238E27FC236}">
              <a16:creationId xmlns:a16="http://schemas.microsoft.com/office/drawing/2014/main" xmlns="" id="{00000000-0008-0000-0600-0000CA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1" name="Text Box 57">
          <a:extLst>
            <a:ext uri="{FF2B5EF4-FFF2-40B4-BE49-F238E27FC236}">
              <a16:creationId xmlns:a16="http://schemas.microsoft.com/office/drawing/2014/main" xmlns="" id="{00000000-0008-0000-0600-0000CB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2" name="Text Box 58">
          <a:extLst>
            <a:ext uri="{FF2B5EF4-FFF2-40B4-BE49-F238E27FC236}">
              <a16:creationId xmlns:a16="http://schemas.microsoft.com/office/drawing/2014/main" xmlns="" id="{00000000-0008-0000-0600-0000CC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3" name="Text Box 59">
          <a:extLst>
            <a:ext uri="{FF2B5EF4-FFF2-40B4-BE49-F238E27FC236}">
              <a16:creationId xmlns:a16="http://schemas.microsoft.com/office/drawing/2014/main" xmlns="" id="{00000000-0008-0000-0600-0000CD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4" name="Text Box 60">
          <a:extLst>
            <a:ext uri="{FF2B5EF4-FFF2-40B4-BE49-F238E27FC236}">
              <a16:creationId xmlns:a16="http://schemas.microsoft.com/office/drawing/2014/main" xmlns="" id="{00000000-0008-0000-0600-0000CE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5" name="Text Box 61">
          <a:extLst>
            <a:ext uri="{FF2B5EF4-FFF2-40B4-BE49-F238E27FC236}">
              <a16:creationId xmlns:a16="http://schemas.microsoft.com/office/drawing/2014/main" xmlns="" id="{00000000-0008-0000-0600-0000CF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6" name="Text Box 62">
          <a:extLst>
            <a:ext uri="{FF2B5EF4-FFF2-40B4-BE49-F238E27FC236}">
              <a16:creationId xmlns:a16="http://schemas.microsoft.com/office/drawing/2014/main" xmlns="" id="{00000000-0008-0000-0600-0000D0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7" name="Text Box 63">
          <a:extLst>
            <a:ext uri="{FF2B5EF4-FFF2-40B4-BE49-F238E27FC236}">
              <a16:creationId xmlns:a16="http://schemas.microsoft.com/office/drawing/2014/main" xmlns="" id="{00000000-0008-0000-0600-0000D1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8" name="Text Box 64">
          <a:extLst>
            <a:ext uri="{FF2B5EF4-FFF2-40B4-BE49-F238E27FC236}">
              <a16:creationId xmlns:a16="http://schemas.microsoft.com/office/drawing/2014/main" xmlns="" id="{00000000-0008-0000-0600-0000D2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59" name="Text Box 65">
          <a:extLst>
            <a:ext uri="{FF2B5EF4-FFF2-40B4-BE49-F238E27FC236}">
              <a16:creationId xmlns:a16="http://schemas.microsoft.com/office/drawing/2014/main" xmlns="" id="{00000000-0008-0000-0600-0000D3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0" name="Text Box 66">
          <a:extLst>
            <a:ext uri="{FF2B5EF4-FFF2-40B4-BE49-F238E27FC236}">
              <a16:creationId xmlns:a16="http://schemas.microsoft.com/office/drawing/2014/main" xmlns="" id="{00000000-0008-0000-0600-0000D4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1" name="Text Box 67">
          <a:extLst>
            <a:ext uri="{FF2B5EF4-FFF2-40B4-BE49-F238E27FC236}">
              <a16:creationId xmlns:a16="http://schemas.microsoft.com/office/drawing/2014/main" xmlns="" id="{00000000-0008-0000-0600-0000D5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2" name="Text Box 68">
          <a:extLst>
            <a:ext uri="{FF2B5EF4-FFF2-40B4-BE49-F238E27FC236}">
              <a16:creationId xmlns:a16="http://schemas.microsoft.com/office/drawing/2014/main" xmlns="" id="{00000000-0008-0000-0600-0000D6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3" name="Text Box 69">
          <a:extLst>
            <a:ext uri="{FF2B5EF4-FFF2-40B4-BE49-F238E27FC236}">
              <a16:creationId xmlns:a16="http://schemas.microsoft.com/office/drawing/2014/main" xmlns="" id="{00000000-0008-0000-0600-0000D7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4" name="Text Box 70">
          <a:extLst>
            <a:ext uri="{FF2B5EF4-FFF2-40B4-BE49-F238E27FC236}">
              <a16:creationId xmlns:a16="http://schemas.microsoft.com/office/drawing/2014/main" xmlns="" id="{00000000-0008-0000-0600-0000D8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5" name="Text Box 71">
          <a:extLst>
            <a:ext uri="{FF2B5EF4-FFF2-40B4-BE49-F238E27FC236}">
              <a16:creationId xmlns:a16="http://schemas.microsoft.com/office/drawing/2014/main" xmlns="" id="{00000000-0008-0000-0600-0000D9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6" name="Text Box 72">
          <a:extLst>
            <a:ext uri="{FF2B5EF4-FFF2-40B4-BE49-F238E27FC236}">
              <a16:creationId xmlns:a16="http://schemas.microsoft.com/office/drawing/2014/main" xmlns="" id="{00000000-0008-0000-0600-0000DA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7" name="Text Box 73">
          <a:extLst>
            <a:ext uri="{FF2B5EF4-FFF2-40B4-BE49-F238E27FC236}">
              <a16:creationId xmlns:a16="http://schemas.microsoft.com/office/drawing/2014/main" xmlns="" id="{00000000-0008-0000-0600-0000DB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8" name="Text Box 74">
          <a:extLst>
            <a:ext uri="{FF2B5EF4-FFF2-40B4-BE49-F238E27FC236}">
              <a16:creationId xmlns:a16="http://schemas.microsoft.com/office/drawing/2014/main" xmlns="" id="{00000000-0008-0000-0600-0000DC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69" name="Text Box 75">
          <a:extLst>
            <a:ext uri="{FF2B5EF4-FFF2-40B4-BE49-F238E27FC236}">
              <a16:creationId xmlns:a16="http://schemas.microsoft.com/office/drawing/2014/main" xmlns="" id="{00000000-0008-0000-0600-0000DD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0" name="Text Box 76">
          <a:extLst>
            <a:ext uri="{FF2B5EF4-FFF2-40B4-BE49-F238E27FC236}">
              <a16:creationId xmlns:a16="http://schemas.microsoft.com/office/drawing/2014/main" xmlns="" id="{00000000-0008-0000-0600-0000DE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1" name="Text Box 77">
          <a:extLst>
            <a:ext uri="{FF2B5EF4-FFF2-40B4-BE49-F238E27FC236}">
              <a16:creationId xmlns:a16="http://schemas.microsoft.com/office/drawing/2014/main" xmlns="" id="{00000000-0008-0000-0600-0000DF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2" name="Text Box 78">
          <a:extLst>
            <a:ext uri="{FF2B5EF4-FFF2-40B4-BE49-F238E27FC236}">
              <a16:creationId xmlns:a16="http://schemas.microsoft.com/office/drawing/2014/main" xmlns="" id="{00000000-0008-0000-0600-0000E0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3" name="Text Box 79">
          <a:extLst>
            <a:ext uri="{FF2B5EF4-FFF2-40B4-BE49-F238E27FC236}">
              <a16:creationId xmlns:a16="http://schemas.microsoft.com/office/drawing/2014/main" xmlns="" id="{00000000-0008-0000-0600-0000E1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4" name="Text Box 80">
          <a:extLst>
            <a:ext uri="{FF2B5EF4-FFF2-40B4-BE49-F238E27FC236}">
              <a16:creationId xmlns:a16="http://schemas.microsoft.com/office/drawing/2014/main" xmlns="" id="{00000000-0008-0000-0600-0000E2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5" name="Text Box 81">
          <a:extLst>
            <a:ext uri="{FF2B5EF4-FFF2-40B4-BE49-F238E27FC236}">
              <a16:creationId xmlns:a16="http://schemas.microsoft.com/office/drawing/2014/main" xmlns="" id="{00000000-0008-0000-0600-0000E3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6" name="Text Box 82">
          <a:extLst>
            <a:ext uri="{FF2B5EF4-FFF2-40B4-BE49-F238E27FC236}">
              <a16:creationId xmlns:a16="http://schemas.microsoft.com/office/drawing/2014/main" xmlns="" id="{00000000-0008-0000-0600-0000E4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7" name="Text Box 83">
          <a:extLst>
            <a:ext uri="{FF2B5EF4-FFF2-40B4-BE49-F238E27FC236}">
              <a16:creationId xmlns:a16="http://schemas.microsoft.com/office/drawing/2014/main" xmlns="" id="{00000000-0008-0000-0600-0000E5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8" name="Text Box 84">
          <a:extLst>
            <a:ext uri="{FF2B5EF4-FFF2-40B4-BE49-F238E27FC236}">
              <a16:creationId xmlns:a16="http://schemas.microsoft.com/office/drawing/2014/main" xmlns="" id="{00000000-0008-0000-0600-0000E6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79" name="Text Box 85">
          <a:extLst>
            <a:ext uri="{FF2B5EF4-FFF2-40B4-BE49-F238E27FC236}">
              <a16:creationId xmlns:a16="http://schemas.microsoft.com/office/drawing/2014/main" xmlns="" id="{00000000-0008-0000-0600-0000E7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80" name="Text Box 86">
          <a:extLst>
            <a:ext uri="{FF2B5EF4-FFF2-40B4-BE49-F238E27FC236}">
              <a16:creationId xmlns:a16="http://schemas.microsoft.com/office/drawing/2014/main" xmlns="" id="{00000000-0008-0000-0600-0000E8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81" name="Text Box 87">
          <a:extLst>
            <a:ext uri="{FF2B5EF4-FFF2-40B4-BE49-F238E27FC236}">
              <a16:creationId xmlns:a16="http://schemas.microsoft.com/office/drawing/2014/main" xmlns="" id="{00000000-0008-0000-0600-0000E9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82" name="Text Box 88">
          <a:extLst>
            <a:ext uri="{FF2B5EF4-FFF2-40B4-BE49-F238E27FC236}">
              <a16:creationId xmlns:a16="http://schemas.microsoft.com/office/drawing/2014/main" xmlns="" id="{00000000-0008-0000-0600-0000EA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83" name="Text Box 89">
          <a:extLst>
            <a:ext uri="{FF2B5EF4-FFF2-40B4-BE49-F238E27FC236}">
              <a16:creationId xmlns:a16="http://schemas.microsoft.com/office/drawing/2014/main" xmlns="" id="{00000000-0008-0000-0600-0000EB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84" name="Text Box 90">
          <a:extLst>
            <a:ext uri="{FF2B5EF4-FFF2-40B4-BE49-F238E27FC236}">
              <a16:creationId xmlns:a16="http://schemas.microsoft.com/office/drawing/2014/main" xmlns="" id="{00000000-0008-0000-0600-0000EC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85" name="Text Box 91">
          <a:extLst>
            <a:ext uri="{FF2B5EF4-FFF2-40B4-BE49-F238E27FC236}">
              <a16:creationId xmlns:a16="http://schemas.microsoft.com/office/drawing/2014/main" xmlns="" id="{00000000-0008-0000-0600-0000ED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123</xdr:row>
      <xdr:rowOff>0</xdr:rowOff>
    </xdr:from>
    <xdr:ext cx="76200" cy="200025"/>
    <xdr:sp macro="" textlink="">
      <xdr:nvSpPr>
        <xdr:cNvPr id="2286" name="Text Box 92">
          <a:extLst>
            <a:ext uri="{FF2B5EF4-FFF2-40B4-BE49-F238E27FC236}">
              <a16:creationId xmlns:a16="http://schemas.microsoft.com/office/drawing/2014/main" xmlns="" id="{00000000-0008-0000-0600-0000EE080000}"/>
            </a:ext>
          </a:extLst>
        </xdr:cNvPr>
        <xdr:cNvSpPr txBox="1">
          <a:spLocks noChangeArrowheads="1"/>
        </xdr:cNvSpPr>
      </xdr:nvSpPr>
      <xdr:spPr bwMode="auto">
        <a:xfrm>
          <a:off x="14963775" y="7598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87" name="Text Box 26">
          <a:extLst>
            <a:ext uri="{FF2B5EF4-FFF2-40B4-BE49-F238E27FC236}">
              <a16:creationId xmlns:a16="http://schemas.microsoft.com/office/drawing/2014/main" xmlns="" id="{00000000-0008-0000-0600-0000EF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88" name="Text Box 27">
          <a:extLst>
            <a:ext uri="{FF2B5EF4-FFF2-40B4-BE49-F238E27FC236}">
              <a16:creationId xmlns:a16="http://schemas.microsoft.com/office/drawing/2014/main" xmlns="" id="{00000000-0008-0000-0600-0000F0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89" name="Text Box 28">
          <a:extLst>
            <a:ext uri="{FF2B5EF4-FFF2-40B4-BE49-F238E27FC236}">
              <a16:creationId xmlns:a16="http://schemas.microsoft.com/office/drawing/2014/main" xmlns="" id="{00000000-0008-0000-0600-0000F1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0" name="Text Box 29">
          <a:extLst>
            <a:ext uri="{FF2B5EF4-FFF2-40B4-BE49-F238E27FC236}">
              <a16:creationId xmlns:a16="http://schemas.microsoft.com/office/drawing/2014/main" xmlns="" id="{00000000-0008-0000-0600-0000F2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1" name="Text Box 30">
          <a:extLst>
            <a:ext uri="{FF2B5EF4-FFF2-40B4-BE49-F238E27FC236}">
              <a16:creationId xmlns:a16="http://schemas.microsoft.com/office/drawing/2014/main" xmlns="" id="{00000000-0008-0000-0600-0000F3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2" name="Text Box 31">
          <a:extLst>
            <a:ext uri="{FF2B5EF4-FFF2-40B4-BE49-F238E27FC236}">
              <a16:creationId xmlns:a16="http://schemas.microsoft.com/office/drawing/2014/main" xmlns="" id="{00000000-0008-0000-0600-0000F4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xmlns="" id="{00000000-0008-0000-0600-0000F5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4" name="Text Box 33">
          <a:extLst>
            <a:ext uri="{FF2B5EF4-FFF2-40B4-BE49-F238E27FC236}">
              <a16:creationId xmlns:a16="http://schemas.microsoft.com/office/drawing/2014/main" xmlns="" id="{00000000-0008-0000-0600-0000F6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5" name="Text Box 34">
          <a:extLst>
            <a:ext uri="{FF2B5EF4-FFF2-40B4-BE49-F238E27FC236}">
              <a16:creationId xmlns:a16="http://schemas.microsoft.com/office/drawing/2014/main" xmlns="" id="{00000000-0008-0000-0600-0000F7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6" name="Text Box 35">
          <a:extLst>
            <a:ext uri="{FF2B5EF4-FFF2-40B4-BE49-F238E27FC236}">
              <a16:creationId xmlns:a16="http://schemas.microsoft.com/office/drawing/2014/main" xmlns="" id="{00000000-0008-0000-0600-0000F8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7" name="Text Box 36">
          <a:extLst>
            <a:ext uri="{FF2B5EF4-FFF2-40B4-BE49-F238E27FC236}">
              <a16:creationId xmlns:a16="http://schemas.microsoft.com/office/drawing/2014/main" xmlns="" id="{00000000-0008-0000-0600-0000F9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8" name="Text Box 37">
          <a:extLst>
            <a:ext uri="{FF2B5EF4-FFF2-40B4-BE49-F238E27FC236}">
              <a16:creationId xmlns:a16="http://schemas.microsoft.com/office/drawing/2014/main" xmlns="" id="{00000000-0008-0000-0600-0000FA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299" name="Text Box 38">
          <a:extLst>
            <a:ext uri="{FF2B5EF4-FFF2-40B4-BE49-F238E27FC236}">
              <a16:creationId xmlns:a16="http://schemas.microsoft.com/office/drawing/2014/main" xmlns="" id="{00000000-0008-0000-0600-0000FB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0" name="Text Box 39">
          <a:extLst>
            <a:ext uri="{FF2B5EF4-FFF2-40B4-BE49-F238E27FC236}">
              <a16:creationId xmlns:a16="http://schemas.microsoft.com/office/drawing/2014/main" xmlns="" id="{00000000-0008-0000-0600-0000FC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1" name="Text Box 40">
          <a:extLst>
            <a:ext uri="{FF2B5EF4-FFF2-40B4-BE49-F238E27FC236}">
              <a16:creationId xmlns:a16="http://schemas.microsoft.com/office/drawing/2014/main" xmlns="" id="{00000000-0008-0000-0600-0000FD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2" name="Text Box 41">
          <a:extLst>
            <a:ext uri="{FF2B5EF4-FFF2-40B4-BE49-F238E27FC236}">
              <a16:creationId xmlns:a16="http://schemas.microsoft.com/office/drawing/2014/main" xmlns="" id="{00000000-0008-0000-0600-0000FE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3" name="Text Box 42">
          <a:extLst>
            <a:ext uri="{FF2B5EF4-FFF2-40B4-BE49-F238E27FC236}">
              <a16:creationId xmlns:a16="http://schemas.microsoft.com/office/drawing/2014/main" xmlns="" id="{00000000-0008-0000-0600-0000FF08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4" name="Text Box 43">
          <a:extLst>
            <a:ext uri="{FF2B5EF4-FFF2-40B4-BE49-F238E27FC236}">
              <a16:creationId xmlns:a16="http://schemas.microsoft.com/office/drawing/2014/main" xmlns="" id="{00000000-0008-0000-0600-000000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5" name="Text Box 44">
          <a:extLst>
            <a:ext uri="{FF2B5EF4-FFF2-40B4-BE49-F238E27FC236}">
              <a16:creationId xmlns:a16="http://schemas.microsoft.com/office/drawing/2014/main" xmlns="" id="{00000000-0008-0000-0600-000001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6" name="Text Box 45">
          <a:extLst>
            <a:ext uri="{FF2B5EF4-FFF2-40B4-BE49-F238E27FC236}">
              <a16:creationId xmlns:a16="http://schemas.microsoft.com/office/drawing/2014/main" xmlns="" id="{00000000-0008-0000-0600-000002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7" name="Text Box 46">
          <a:extLst>
            <a:ext uri="{FF2B5EF4-FFF2-40B4-BE49-F238E27FC236}">
              <a16:creationId xmlns:a16="http://schemas.microsoft.com/office/drawing/2014/main" xmlns="" id="{00000000-0008-0000-0600-000003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8" name="Text Box 47">
          <a:extLst>
            <a:ext uri="{FF2B5EF4-FFF2-40B4-BE49-F238E27FC236}">
              <a16:creationId xmlns:a16="http://schemas.microsoft.com/office/drawing/2014/main" xmlns="" id="{00000000-0008-0000-0600-000004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09" name="Text Box 49">
          <a:extLst>
            <a:ext uri="{FF2B5EF4-FFF2-40B4-BE49-F238E27FC236}">
              <a16:creationId xmlns:a16="http://schemas.microsoft.com/office/drawing/2014/main" xmlns="" id="{00000000-0008-0000-0600-000005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0" name="Text Box 50">
          <a:extLst>
            <a:ext uri="{FF2B5EF4-FFF2-40B4-BE49-F238E27FC236}">
              <a16:creationId xmlns:a16="http://schemas.microsoft.com/office/drawing/2014/main" xmlns="" id="{00000000-0008-0000-0600-000006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1" name="Text Box 51">
          <a:extLst>
            <a:ext uri="{FF2B5EF4-FFF2-40B4-BE49-F238E27FC236}">
              <a16:creationId xmlns:a16="http://schemas.microsoft.com/office/drawing/2014/main" xmlns="" id="{00000000-0008-0000-0600-000007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2" name="Text Box 52">
          <a:extLst>
            <a:ext uri="{FF2B5EF4-FFF2-40B4-BE49-F238E27FC236}">
              <a16:creationId xmlns:a16="http://schemas.microsoft.com/office/drawing/2014/main" xmlns="" id="{00000000-0008-0000-0600-000008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3" name="Text Box 53">
          <a:extLst>
            <a:ext uri="{FF2B5EF4-FFF2-40B4-BE49-F238E27FC236}">
              <a16:creationId xmlns:a16="http://schemas.microsoft.com/office/drawing/2014/main" xmlns="" id="{00000000-0008-0000-0600-000009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4" name="Text Box 54">
          <a:extLst>
            <a:ext uri="{FF2B5EF4-FFF2-40B4-BE49-F238E27FC236}">
              <a16:creationId xmlns:a16="http://schemas.microsoft.com/office/drawing/2014/main" xmlns="" id="{00000000-0008-0000-0600-00000A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5" name="Text Box 55">
          <a:extLst>
            <a:ext uri="{FF2B5EF4-FFF2-40B4-BE49-F238E27FC236}">
              <a16:creationId xmlns:a16="http://schemas.microsoft.com/office/drawing/2014/main" xmlns="" id="{00000000-0008-0000-0600-00000B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6" name="Text Box 56">
          <a:extLst>
            <a:ext uri="{FF2B5EF4-FFF2-40B4-BE49-F238E27FC236}">
              <a16:creationId xmlns:a16="http://schemas.microsoft.com/office/drawing/2014/main" xmlns="" id="{00000000-0008-0000-0600-00000C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7" name="Text Box 57">
          <a:extLst>
            <a:ext uri="{FF2B5EF4-FFF2-40B4-BE49-F238E27FC236}">
              <a16:creationId xmlns:a16="http://schemas.microsoft.com/office/drawing/2014/main" xmlns="" id="{00000000-0008-0000-0600-00000D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8" name="Text Box 58">
          <a:extLst>
            <a:ext uri="{FF2B5EF4-FFF2-40B4-BE49-F238E27FC236}">
              <a16:creationId xmlns:a16="http://schemas.microsoft.com/office/drawing/2014/main" xmlns="" id="{00000000-0008-0000-0600-00000E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19" name="Text Box 59">
          <a:extLst>
            <a:ext uri="{FF2B5EF4-FFF2-40B4-BE49-F238E27FC236}">
              <a16:creationId xmlns:a16="http://schemas.microsoft.com/office/drawing/2014/main" xmlns="" id="{00000000-0008-0000-0600-00000F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0" name="Text Box 60">
          <a:extLst>
            <a:ext uri="{FF2B5EF4-FFF2-40B4-BE49-F238E27FC236}">
              <a16:creationId xmlns:a16="http://schemas.microsoft.com/office/drawing/2014/main" xmlns="" id="{00000000-0008-0000-0600-000010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1" name="Text Box 61">
          <a:extLst>
            <a:ext uri="{FF2B5EF4-FFF2-40B4-BE49-F238E27FC236}">
              <a16:creationId xmlns:a16="http://schemas.microsoft.com/office/drawing/2014/main" xmlns="" id="{00000000-0008-0000-0600-000011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2" name="Text Box 62">
          <a:extLst>
            <a:ext uri="{FF2B5EF4-FFF2-40B4-BE49-F238E27FC236}">
              <a16:creationId xmlns:a16="http://schemas.microsoft.com/office/drawing/2014/main" xmlns="" id="{00000000-0008-0000-0600-000012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xmlns="" id="{00000000-0008-0000-0600-000013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4" name="Text Box 64">
          <a:extLst>
            <a:ext uri="{FF2B5EF4-FFF2-40B4-BE49-F238E27FC236}">
              <a16:creationId xmlns:a16="http://schemas.microsoft.com/office/drawing/2014/main" xmlns="" id="{00000000-0008-0000-0600-000014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5" name="Text Box 65">
          <a:extLst>
            <a:ext uri="{FF2B5EF4-FFF2-40B4-BE49-F238E27FC236}">
              <a16:creationId xmlns:a16="http://schemas.microsoft.com/office/drawing/2014/main" xmlns="" id="{00000000-0008-0000-0600-000015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6" name="Text Box 66">
          <a:extLst>
            <a:ext uri="{FF2B5EF4-FFF2-40B4-BE49-F238E27FC236}">
              <a16:creationId xmlns:a16="http://schemas.microsoft.com/office/drawing/2014/main" xmlns="" id="{00000000-0008-0000-0600-000016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7" name="Text Box 67">
          <a:extLst>
            <a:ext uri="{FF2B5EF4-FFF2-40B4-BE49-F238E27FC236}">
              <a16:creationId xmlns:a16="http://schemas.microsoft.com/office/drawing/2014/main" xmlns="" id="{00000000-0008-0000-0600-000017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8" name="Text Box 68">
          <a:extLst>
            <a:ext uri="{FF2B5EF4-FFF2-40B4-BE49-F238E27FC236}">
              <a16:creationId xmlns:a16="http://schemas.microsoft.com/office/drawing/2014/main" xmlns="" id="{00000000-0008-0000-0600-000018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29" name="Text Box 69">
          <a:extLst>
            <a:ext uri="{FF2B5EF4-FFF2-40B4-BE49-F238E27FC236}">
              <a16:creationId xmlns:a16="http://schemas.microsoft.com/office/drawing/2014/main" xmlns="" id="{00000000-0008-0000-0600-000019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0" name="Text Box 70">
          <a:extLst>
            <a:ext uri="{FF2B5EF4-FFF2-40B4-BE49-F238E27FC236}">
              <a16:creationId xmlns:a16="http://schemas.microsoft.com/office/drawing/2014/main" xmlns="" id="{00000000-0008-0000-0600-00001A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1" name="Text Box 71">
          <a:extLst>
            <a:ext uri="{FF2B5EF4-FFF2-40B4-BE49-F238E27FC236}">
              <a16:creationId xmlns:a16="http://schemas.microsoft.com/office/drawing/2014/main" xmlns="" id="{00000000-0008-0000-0600-00001B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2" name="Text Box 72">
          <a:extLst>
            <a:ext uri="{FF2B5EF4-FFF2-40B4-BE49-F238E27FC236}">
              <a16:creationId xmlns:a16="http://schemas.microsoft.com/office/drawing/2014/main" xmlns="" id="{00000000-0008-0000-0600-00001C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3" name="Text Box 73">
          <a:extLst>
            <a:ext uri="{FF2B5EF4-FFF2-40B4-BE49-F238E27FC236}">
              <a16:creationId xmlns:a16="http://schemas.microsoft.com/office/drawing/2014/main" xmlns="" id="{00000000-0008-0000-0600-00001D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4" name="Text Box 74">
          <a:extLst>
            <a:ext uri="{FF2B5EF4-FFF2-40B4-BE49-F238E27FC236}">
              <a16:creationId xmlns:a16="http://schemas.microsoft.com/office/drawing/2014/main" xmlns="" id="{00000000-0008-0000-0600-00001E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5" name="Text Box 75">
          <a:extLst>
            <a:ext uri="{FF2B5EF4-FFF2-40B4-BE49-F238E27FC236}">
              <a16:creationId xmlns:a16="http://schemas.microsoft.com/office/drawing/2014/main" xmlns="" id="{00000000-0008-0000-0600-00001F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6" name="Text Box 76">
          <a:extLst>
            <a:ext uri="{FF2B5EF4-FFF2-40B4-BE49-F238E27FC236}">
              <a16:creationId xmlns:a16="http://schemas.microsoft.com/office/drawing/2014/main" xmlns="" id="{00000000-0008-0000-0600-000020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7" name="Text Box 77">
          <a:extLst>
            <a:ext uri="{FF2B5EF4-FFF2-40B4-BE49-F238E27FC236}">
              <a16:creationId xmlns:a16="http://schemas.microsoft.com/office/drawing/2014/main" xmlns="" id="{00000000-0008-0000-0600-000021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8" name="Text Box 78">
          <a:extLst>
            <a:ext uri="{FF2B5EF4-FFF2-40B4-BE49-F238E27FC236}">
              <a16:creationId xmlns:a16="http://schemas.microsoft.com/office/drawing/2014/main" xmlns="" id="{00000000-0008-0000-0600-000022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39" name="Text Box 79">
          <a:extLst>
            <a:ext uri="{FF2B5EF4-FFF2-40B4-BE49-F238E27FC236}">
              <a16:creationId xmlns:a16="http://schemas.microsoft.com/office/drawing/2014/main" xmlns="" id="{00000000-0008-0000-0600-000023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0" name="Text Box 80">
          <a:extLst>
            <a:ext uri="{FF2B5EF4-FFF2-40B4-BE49-F238E27FC236}">
              <a16:creationId xmlns:a16="http://schemas.microsoft.com/office/drawing/2014/main" xmlns="" id="{00000000-0008-0000-0600-000024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1" name="Text Box 81">
          <a:extLst>
            <a:ext uri="{FF2B5EF4-FFF2-40B4-BE49-F238E27FC236}">
              <a16:creationId xmlns:a16="http://schemas.microsoft.com/office/drawing/2014/main" xmlns="" id="{00000000-0008-0000-0600-000025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2" name="Text Box 82">
          <a:extLst>
            <a:ext uri="{FF2B5EF4-FFF2-40B4-BE49-F238E27FC236}">
              <a16:creationId xmlns:a16="http://schemas.microsoft.com/office/drawing/2014/main" xmlns="" id="{00000000-0008-0000-0600-000026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3" name="Text Box 83">
          <a:extLst>
            <a:ext uri="{FF2B5EF4-FFF2-40B4-BE49-F238E27FC236}">
              <a16:creationId xmlns:a16="http://schemas.microsoft.com/office/drawing/2014/main" xmlns="" id="{00000000-0008-0000-0600-000027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4" name="Text Box 84">
          <a:extLst>
            <a:ext uri="{FF2B5EF4-FFF2-40B4-BE49-F238E27FC236}">
              <a16:creationId xmlns:a16="http://schemas.microsoft.com/office/drawing/2014/main" xmlns="" id="{00000000-0008-0000-0600-000028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5" name="Text Box 85">
          <a:extLst>
            <a:ext uri="{FF2B5EF4-FFF2-40B4-BE49-F238E27FC236}">
              <a16:creationId xmlns:a16="http://schemas.microsoft.com/office/drawing/2014/main" xmlns="" id="{00000000-0008-0000-0600-000029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6" name="Text Box 86">
          <a:extLst>
            <a:ext uri="{FF2B5EF4-FFF2-40B4-BE49-F238E27FC236}">
              <a16:creationId xmlns:a16="http://schemas.microsoft.com/office/drawing/2014/main" xmlns="" id="{00000000-0008-0000-0600-00002A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7" name="Text Box 87">
          <a:extLst>
            <a:ext uri="{FF2B5EF4-FFF2-40B4-BE49-F238E27FC236}">
              <a16:creationId xmlns:a16="http://schemas.microsoft.com/office/drawing/2014/main" xmlns="" id="{00000000-0008-0000-0600-00002B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8" name="Text Box 88">
          <a:extLst>
            <a:ext uri="{FF2B5EF4-FFF2-40B4-BE49-F238E27FC236}">
              <a16:creationId xmlns:a16="http://schemas.microsoft.com/office/drawing/2014/main" xmlns="" id="{00000000-0008-0000-0600-00002C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49" name="Text Box 89">
          <a:extLst>
            <a:ext uri="{FF2B5EF4-FFF2-40B4-BE49-F238E27FC236}">
              <a16:creationId xmlns:a16="http://schemas.microsoft.com/office/drawing/2014/main" xmlns="" id="{00000000-0008-0000-0600-00002D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0" name="Text Box 90">
          <a:extLst>
            <a:ext uri="{FF2B5EF4-FFF2-40B4-BE49-F238E27FC236}">
              <a16:creationId xmlns:a16="http://schemas.microsoft.com/office/drawing/2014/main" xmlns="" id="{00000000-0008-0000-0600-00002E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1" name="Text Box 91">
          <a:extLst>
            <a:ext uri="{FF2B5EF4-FFF2-40B4-BE49-F238E27FC236}">
              <a16:creationId xmlns:a16="http://schemas.microsoft.com/office/drawing/2014/main" xmlns="" id="{00000000-0008-0000-0600-00002F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2" name="Text Box 92">
          <a:extLst>
            <a:ext uri="{FF2B5EF4-FFF2-40B4-BE49-F238E27FC236}">
              <a16:creationId xmlns:a16="http://schemas.microsoft.com/office/drawing/2014/main" xmlns="" id="{00000000-0008-0000-0600-000030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xmlns="" id="{00000000-0008-0000-0600-000031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xmlns="" id="{00000000-0008-0000-0600-000032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5" name="Text Box 5">
          <a:extLst>
            <a:ext uri="{FF2B5EF4-FFF2-40B4-BE49-F238E27FC236}">
              <a16:creationId xmlns:a16="http://schemas.microsoft.com/office/drawing/2014/main" xmlns="" id="{00000000-0008-0000-0600-000033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6" name="Text Box 6">
          <a:extLst>
            <a:ext uri="{FF2B5EF4-FFF2-40B4-BE49-F238E27FC236}">
              <a16:creationId xmlns:a16="http://schemas.microsoft.com/office/drawing/2014/main" xmlns="" id="{00000000-0008-0000-0600-000034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7" name="Text Box 7">
          <a:extLst>
            <a:ext uri="{FF2B5EF4-FFF2-40B4-BE49-F238E27FC236}">
              <a16:creationId xmlns:a16="http://schemas.microsoft.com/office/drawing/2014/main" xmlns="" id="{00000000-0008-0000-0600-000035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8" name="Text Box 8">
          <a:extLst>
            <a:ext uri="{FF2B5EF4-FFF2-40B4-BE49-F238E27FC236}">
              <a16:creationId xmlns:a16="http://schemas.microsoft.com/office/drawing/2014/main" xmlns="" id="{00000000-0008-0000-0600-000036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59" name="Text Box 9">
          <a:extLst>
            <a:ext uri="{FF2B5EF4-FFF2-40B4-BE49-F238E27FC236}">
              <a16:creationId xmlns:a16="http://schemas.microsoft.com/office/drawing/2014/main" xmlns="" id="{00000000-0008-0000-0600-000037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0" name="Text Box 10">
          <a:extLst>
            <a:ext uri="{FF2B5EF4-FFF2-40B4-BE49-F238E27FC236}">
              <a16:creationId xmlns:a16="http://schemas.microsoft.com/office/drawing/2014/main" xmlns="" id="{00000000-0008-0000-0600-000038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1" name="Text Box 11">
          <a:extLst>
            <a:ext uri="{FF2B5EF4-FFF2-40B4-BE49-F238E27FC236}">
              <a16:creationId xmlns:a16="http://schemas.microsoft.com/office/drawing/2014/main" xmlns="" id="{00000000-0008-0000-0600-000039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2" name="Text Box 12">
          <a:extLst>
            <a:ext uri="{FF2B5EF4-FFF2-40B4-BE49-F238E27FC236}">
              <a16:creationId xmlns:a16="http://schemas.microsoft.com/office/drawing/2014/main" xmlns="" id="{00000000-0008-0000-0600-00003A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3" name="Text Box 13">
          <a:extLst>
            <a:ext uri="{FF2B5EF4-FFF2-40B4-BE49-F238E27FC236}">
              <a16:creationId xmlns:a16="http://schemas.microsoft.com/office/drawing/2014/main" xmlns="" id="{00000000-0008-0000-0600-00003B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4" name="Text Box 14">
          <a:extLst>
            <a:ext uri="{FF2B5EF4-FFF2-40B4-BE49-F238E27FC236}">
              <a16:creationId xmlns:a16="http://schemas.microsoft.com/office/drawing/2014/main" xmlns="" id="{00000000-0008-0000-0600-00003C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xmlns="" id="{00000000-0008-0000-0600-00003D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6" name="Text Box 16">
          <a:extLst>
            <a:ext uri="{FF2B5EF4-FFF2-40B4-BE49-F238E27FC236}">
              <a16:creationId xmlns:a16="http://schemas.microsoft.com/office/drawing/2014/main" xmlns="" id="{00000000-0008-0000-0600-00003E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7" name="Text Box 17">
          <a:extLst>
            <a:ext uri="{FF2B5EF4-FFF2-40B4-BE49-F238E27FC236}">
              <a16:creationId xmlns:a16="http://schemas.microsoft.com/office/drawing/2014/main" xmlns="" id="{00000000-0008-0000-0600-00003F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xmlns="" id="{00000000-0008-0000-0600-000040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69" name="Text Box 19">
          <a:extLst>
            <a:ext uri="{FF2B5EF4-FFF2-40B4-BE49-F238E27FC236}">
              <a16:creationId xmlns:a16="http://schemas.microsoft.com/office/drawing/2014/main" xmlns="" id="{00000000-0008-0000-0600-000041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0" name="Text Box 20">
          <a:extLst>
            <a:ext uri="{FF2B5EF4-FFF2-40B4-BE49-F238E27FC236}">
              <a16:creationId xmlns:a16="http://schemas.microsoft.com/office/drawing/2014/main" xmlns="" id="{00000000-0008-0000-0600-000042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1" name="Text Box 21">
          <a:extLst>
            <a:ext uri="{FF2B5EF4-FFF2-40B4-BE49-F238E27FC236}">
              <a16:creationId xmlns:a16="http://schemas.microsoft.com/office/drawing/2014/main" xmlns="" id="{00000000-0008-0000-0600-000043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2" name="Text Box 22">
          <a:extLst>
            <a:ext uri="{FF2B5EF4-FFF2-40B4-BE49-F238E27FC236}">
              <a16:creationId xmlns:a16="http://schemas.microsoft.com/office/drawing/2014/main" xmlns="" id="{00000000-0008-0000-0600-000044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3" name="Text Box 23">
          <a:extLst>
            <a:ext uri="{FF2B5EF4-FFF2-40B4-BE49-F238E27FC236}">
              <a16:creationId xmlns:a16="http://schemas.microsoft.com/office/drawing/2014/main" xmlns="" id="{00000000-0008-0000-0600-000045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4" name="Text Box 24">
          <a:extLst>
            <a:ext uri="{FF2B5EF4-FFF2-40B4-BE49-F238E27FC236}">
              <a16:creationId xmlns:a16="http://schemas.microsoft.com/office/drawing/2014/main" xmlns="" id="{00000000-0008-0000-0600-000046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5" name="Text Box 25">
          <a:extLst>
            <a:ext uri="{FF2B5EF4-FFF2-40B4-BE49-F238E27FC236}">
              <a16:creationId xmlns:a16="http://schemas.microsoft.com/office/drawing/2014/main" xmlns="" id="{00000000-0008-0000-0600-000047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6" name="Text Box 48">
          <a:extLst>
            <a:ext uri="{FF2B5EF4-FFF2-40B4-BE49-F238E27FC236}">
              <a16:creationId xmlns:a16="http://schemas.microsoft.com/office/drawing/2014/main" xmlns="" id="{00000000-0008-0000-0600-000048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7" name="Text Box 93">
          <a:extLst>
            <a:ext uri="{FF2B5EF4-FFF2-40B4-BE49-F238E27FC236}">
              <a16:creationId xmlns:a16="http://schemas.microsoft.com/office/drawing/2014/main" xmlns="" id="{00000000-0008-0000-0600-000049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111</xdr:row>
      <xdr:rowOff>0</xdr:rowOff>
    </xdr:from>
    <xdr:to>
      <xdr:col>15</xdr:col>
      <xdr:colOff>2162175</xdr:colOff>
      <xdr:row>111</xdr:row>
      <xdr:rowOff>236537</xdr:rowOff>
    </xdr:to>
    <xdr:sp macro="" textlink="">
      <xdr:nvSpPr>
        <xdr:cNvPr id="2378" name="Text Box 94">
          <a:extLst>
            <a:ext uri="{FF2B5EF4-FFF2-40B4-BE49-F238E27FC236}">
              <a16:creationId xmlns:a16="http://schemas.microsoft.com/office/drawing/2014/main" xmlns="" id="{00000000-0008-0000-0600-00004A090000}"/>
            </a:ext>
          </a:extLst>
        </xdr:cNvPr>
        <xdr:cNvSpPr txBox="1">
          <a:spLocks noChangeArrowheads="1"/>
        </xdr:cNvSpPr>
      </xdr:nvSpPr>
      <xdr:spPr bwMode="auto">
        <a:xfrm>
          <a:off x="14963775" y="6884670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xmlns="" id="{00000000-0008-0000-0600-00004B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xmlns="" id="{00000000-0008-0000-0600-00004C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1" name="Text Box 5">
          <a:extLst>
            <a:ext uri="{FF2B5EF4-FFF2-40B4-BE49-F238E27FC236}">
              <a16:creationId xmlns:a16="http://schemas.microsoft.com/office/drawing/2014/main" xmlns="" id="{00000000-0008-0000-0600-00004D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2" name="Text Box 6">
          <a:extLst>
            <a:ext uri="{FF2B5EF4-FFF2-40B4-BE49-F238E27FC236}">
              <a16:creationId xmlns:a16="http://schemas.microsoft.com/office/drawing/2014/main" xmlns="" id="{00000000-0008-0000-0600-00004E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3" name="Text Box 7">
          <a:extLst>
            <a:ext uri="{FF2B5EF4-FFF2-40B4-BE49-F238E27FC236}">
              <a16:creationId xmlns:a16="http://schemas.microsoft.com/office/drawing/2014/main" xmlns="" id="{00000000-0008-0000-0600-00004F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4" name="Text Box 8">
          <a:extLst>
            <a:ext uri="{FF2B5EF4-FFF2-40B4-BE49-F238E27FC236}">
              <a16:creationId xmlns:a16="http://schemas.microsoft.com/office/drawing/2014/main" xmlns="" id="{00000000-0008-0000-0600-000050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5" name="Text Box 9">
          <a:extLst>
            <a:ext uri="{FF2B5EF4-FFF2-40B4-BE49-F238E27FC236}">
              <a16:creationId xmlns:a16="http://schemas.microsoft.com/office/drawing/2014/main" xmlns="" id="{00000000-0008-0000-0600-000051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6" name="Text Box 10">
          <a:extLst>
            <a:ext uri="{FF2B5EF4-FFF2-40B4-BE49-F238E27FC236}">
              <a16:creationId xmlns:a16="http://schemas.microsoft.com/office/drawing/2014/main" xmlns="" id="{00000000-0008-0000-0600-000052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7" name="Text Box 11">
          <a:extLst>
            <a:ext uri="{FF2B5EF4-FFF2-40B4-BE49-F238E27FC236}">
              <a16:creationId xmlns:a16="http://schemas.microsoft.com/office/drawing/2014/main" xmlns="" id="{00000000-0008-0000-0600-000053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8" name="Text Box 12">
          <a:extLst>
            <a:ext uri="{FF2B5EF4-FFF2-40B4-BE49-F238E27FC236}">
              <a16:creationId xmlns:a16="http://schemas.microsoft.com/office/drawing/2014/main" xmlns="" id="{00000000-0008-0000-0600-000054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89" name="Text Box 13">
          <a:extLst>
            <a:ext uri="{FF2B5EF4-FFF2-40B4-BE49-F238E27FC236}">
              <a16:creationId xmlns:a16="http://schemas.microsoft.com/office/drawing/2014/main" xmlns="" id="{00000000-0008-0000-0600-000055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0" name="Text Box 14">
          <a:extLst>
            <a:ext uri="{FF2B5EF4-FFF2-40B4-BE49-F238E27FC236}">
              <a16:creationId xmlns:a16="http://schemas.microsoft.com/office/drawing/2014/main" xmlns="" id="{00000000-0008-0000-0600-000056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xmlns="" id="{00000000-0008-0000-0600-000057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2" name="Text Box 16">
          <a:extLst>
            <a:ext uri="{FF2B5EF4-FFF2-40B4-BE49-F238E27FC236}">
              <a16:creationId xmlns:a16="http://schemas.microsoft.com/office/drawing/2014/main" xmlns="" id="{00000000-0008-0000-0600-000058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3" name="Text Box 17">
          <a:extLst>
            <a:ext uri="{FF2B5EF4-FFF2-40B4-BE49-F238E27FC236}">
              <a16:creationId xmlns:a16="http://schemas.microsoft.com/office/drawing/2014/main" xmlns="" id="{00000000-0008-0000-0600-000059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4" name="Text Box 18">
          <a:extLst>
            <a:ext uri="{FF2B5EF4-FFF2-40B4-BE49-F238E27FC236}">
              <a16:creationId xmlns:a16="http://schemas.microsoft.com/office/drawing/2014/main" xmlns="" id="{00000000-0008-0000-0600-00005A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5" name="Text Box 19">
          <a:extLst>
            <a:ext uri="{FF2B5EF4-FFF2-40B4-BE49-F238E27FC236}">
              <a16:creationId xmlns:a16="http://schemas.microsoft.com/office/drawing/2014/main" xmlns="" id="{00000000-0008-0000-0600-00005B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6" name="Text Box 20">
          <a:extLst>
            <a:ext uri="{FF2B5EF4-FFF2-40B4-BE49-F238E27FC236}">
              <a16:creationId xmlns:a16="http://schemas.microsoft.com/office/drawing/2014/main" xmlns="" id="{00000000-0008-0000-0600-00005C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7" name="Text Box 21">
          <a:extLst>
            <a:ext uri="{FF2B5EF4-FFF2-40B4-BE49-F238E27FC236}">
              <a16:creationId xmlns:a16="http://schemas.microsoft.com/office/drawing/2014/main" xmlns="" id="{00000000-0008-0000-0600-00005D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8" name="Text Box 22">
          <a:extLst>
            <a:ext uri="{FF2B5EF4-FFF2-40B4-BE49-F238E27FC236}">
              <a16:creationId xmlns:a16="http://schemas.microsoft.com/office/drawing/2014/main" xmlns="" id="{00000000-0008-0000-0600-00005E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399" name="Text Box 23">
          <a:extLst>
            <a:ext uri="{FF2B5EF4-FFF2-40B4-BE49-F238E27FC236}">
              <a16:creationId xmlns:a16="http://schemas.microsoft.com/office/drawing/2014/main" xmlns="" id="{00000000-0008-0000-0600-00005F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400" name="Text Box 24">
          <a:extLst>
            <a:ext uri="{FF2B5EF4-FFF2-40B4-BE49-F238E27FC236}">
              <a16:creationId xmlns:a16="http://schemas.microsoft.com/office/drawing/2014/main" xmlns="" id="{00000000-0008-0000-0600-000060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401" name="Text Box 25">
          <a:extLst>
            <a:ext uri="{FF2B5EF4-FFF2-40B4-BE49-F238E27FC236}">
              <a16:creationId xmlns:a16="http://schemas.microsoft.com/office/drawing/2014/main" xmlns="" id="{00000000-0008-0000-0600-000061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402" name="Text Box 48">
          <a:extLst>
            <a:ext uri="{FF2B5EF4-FFF2-40B4-BE49-F238E27FC236}">
              <a16:creationId xmlns:a16="http://schemas.microsoft.com/office/drawing/2014/main" xmlns="" id="{00000000-0008-0000-0600-000062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403" name="Text Box 93">
          <a:extLst>
            <a:ext uri="{FF2B5EF4-FFF2-40B4-BE49-F238E27FC236}">
              <a16:creationId xmlns:a16="http://schemas.microsoft.com/office/drawing/2014/main" xmlns="" id="{00000000-0008-0000-0600-000063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109</xdr:row>
      <xdr:rowOff>0</xdr:rowOff>
    </xdr:from>
    <xdr:ext cx="76200" cy="200025"/>
    <xdr:sp macro="" textlink="">
      <xdr:nvSpPr>
        <xdr:cNvPr id="2404" name="Text Box 94">
          <a:extLst>
            <a:ext uri="{FF2B5EF4-FFF2-40B4-BE49-F238E27FC236}">
              <a16:creationId xmlns:a16="http://schemas.microsoft.com/office/drawing/2014/main" xmlns="" id="{00000000-0008-0000-0600-000064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86</xdr:row>
      <xdr:rowOff>0</xdr:rowOff>
    </xdr:from>
    <xdr:ext cx="76200" cy="200025"/>
    <xdr:sp macro="" textlink="">
      <xdr:nvSpPr>
        <xdr:cNvPr id="2405" name="Text Box 119">
          <a:extLst>
            <a:ext uri="{FF2B5EF4-FFF2-40B4-BE49-F238E27FC236}">
              <a16:creationId xmlns:a16="http://schemas.microsoft.com/office/drawing/2014/main" xmlns="" id="{00000000-0008-0000-0600-000065090000}"/>
            </a:ext>
          </a:extLst>
        </xdr:cNvPr>
        <xdr:cNvSpPr txBox="1">
          <a:spLocks noChangeArrowheads="1"/>
        </xdr:cNvSpPr>
      </xdr:nvSpPr>
      <xdr:spPr bwMode="auto">
        <a:xfrm>
          <a:off x="14963775" y="4626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86</xdr:row>
      <xdr:rowOff>0</xdr:rowOff>
    </xdr:from>
    <xdr:ext cx="76200" cy="200025"/>
    <xdr:sp macro="" textlink="">
      <xdr:nvSpPr>
        <xdr:cNvPr id="2406" name="Text Box 120">
          <a:extLst>
            <a:ext uri="{FF2B5EF4-FFF2-40B4-BE49-F238E27FC236}">
              <a16:creationId xmlns:a16="http://schemas.microsoft.com/office/drawing/2014/main" xmlns="" id="{00000000-0008-0000-0600-000066090000}"/>
            </a:ext>
          </a:extLst>
        </xdr:cNvPr>
        <xdr:cNvSpPr txBox="1">
          <a:spLocks noChangeArrowheads="1"/>
        </xdr:cNvSpPr>
      </xdr:nvSpPr>
      <xdr:spPr bwMode="auto">
        <a:xfrm>
          <a:off x="14963775" y="4626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86</xdr:row>
      <xdr:rowOff>0</xdr:rowOff>
    </xdr:from>
    <xdr:ext cx="76200" cy="200025"/>
    <xdr:sp macro="" textlink="">
      <xdr:nvSpPr>
        <xdr:cNvPr id="2407" name="Text Box 119">
          <a:extLst>
            <a:ext uri="{FF2B5EF4-FFF2-40B4-BE49-F238E27FC236}">
              <a16:creationId xmlns:a16="http://schemas.microsoft.com/office/drawing/2014/main" xmlns="" id="{00000000-0008-0000-0600-000067090000}"/>
            </a:ext>
          </a:extLst>
        </xdr:cNvPr>
        <xdr:cNvSpPr txBox="1">
          <a:spLocks noChangeArrowheads="1"/>
        </xdr:cNvSpPr>
      </xdr:nvSpPr>
      <xdr:spPr bwMode="auto">
        <a:xfrm>
          <a:off x="14963775" y="4626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86</xdr:row>
      <xdr:rowOff>0</xdr:rowOff>
    </xdr:from>
    <xdr:ext cx="76200" cy="200025"/>
    <xdr:sp macro="" textlink="">
      <xdr:nvSpPr>
        <xdr:cNvPr id="2408" name="Text Box 120">
          <a:extLst>
            <a:ext uri="{FF2B5EF4-FFF2-40B4-BE49-F238E27FC236}">
              <a16:creationId xmlns:a16="http://schemas.microsoft.com/office/drawing/2014/main" xmlns="" id="{00000000-0008-0000-0600-000068090000}"/>
            </a:ext>
          </a:extLst>
        </xdr:cNvPr>
        <xdr:cNvSpPr txBox="1">
          <a:spLocks noChangeArrowheads="1"/>
        </xdr:cNvSpPr>
      </xdr:nvSpPr>
      <xdr:spPr bwMode="auto">
        <a:xfrm>
          <a:off x="14963775" y="4626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09" name="Text Box 95">
          <a:extLst>
            <a:ext uri="{FF2B5EF4-FFF2-40B4-BE49-F238E27FC236}">
              <a16:creationId xmlns:a16="http://schemas.microsoft.com/office/drawing/2014/main" xmlns="" id="{00000000-0008-0000-0600-000069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0" name="Text Box 96">
          <a:extLst>
            <a:ext uri="{FF2B5EF4-FFF2-40B4-BE49-F238E27FC236}">
              <a16:creationId xmlns:a16="http://schemas.microsoft.com/office/drawing/2014/main" xmlns="" id="{00000000-0008-0000-0600-00006A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1" name="Text Box 97">
          <a:extLst>
            <a:ext uri="{FF2B5EF4-FFF2-40B4-BE49-F238E27FC236}">
              <a16:creationId xmlns:a16="http://schemas.microsoft.com/office/drawing/2014/main" xmlns="" id="{00000000-0008-0000-0600-00006B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2" name="Text Box 98">
          <a:extLst>
            <a:ext uri="{FF2B5EF4-FFF2-40B4-BE49-F238E27FC236}">
              <a16:creationId xmlns:a16="http://schemas.microsoft.com/office/drawing/2014/main" xmlns="" id="{00000000-0008-0000-0600-00006C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3" name="Text Box 99">
          <a:extLst>
            <a:ext uri="{FF2B5EF4-FFF2-40B4-BE49-F238E27FC236}">
              <a16:creationId xmlns:a16="http://schemas.microsoft.com/office/drawing/2014/main" xmlns="" id="{00000000-0008-0000-0600-00006D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4" name="Text Box 100">
          <a:extLst>
            <a:ext uri="{FF2B5EF4-FFF2-40B4-BE49-F238E27FC236}">
              <a16:creationId xmlns:a16="http://schemas.microsoft.com/office/drawing/2014/main" xmlns="" id="{00000000-0008-0000-0600-00006E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5" name="Text Box 101">
          <a:extLst>
            <a:ext uri="{FF2B5EF4-FFF2-40B4-BE49-F238E27FC236}">
              <a16:creationId xmlns:a16="http://schemas.microsoft.com/office/drawing/2014/main" xmlns="" id="{00000000-0008-0000-0600-00006F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6" name="Text Box 102">
          <a:extLst>
            <a:ext uri="{FF2B5EF4-FFF2-40B4-BE49-F238E27FC236}">
              <a16:creationId xmlns:a16="http://schemas.microsoft.com/office/drawing/2014/main" xmlns="" id="{00000000-0008-0000-0600-000070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7" name="Text Box 103">
          <a:extLst>
            <a:ext uri="{FF2B5EF4-FFF2-40B4-BE49-F238E27FC236}">
              <a16:creationId xmlns:a16="http://schemas.microsoft.com/office/drawing/2014/main" xmlns="" id="{00000000-0008-0000-0600-000071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8" name="Text Box 104">
          <a:extLst>
            <a:ext uri="{FF2B5EF4-FFF2-40B4-BE49-F238E27FC236}">
              <a16:creationId xmlns:a16="http://schemas.microsoft.com/office/drawing/2014/main" xmlns="" id="{00000000-0008-0000-0600-000072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19" name="Text Box 105">
          <a:extLst>
            <a:ext uri="{FF2B5EF4-FFF2-40B4-BE49-F238E27FC236}">
              <a16:creationId xmlns:a16="http://schemas.microsoft.com/office/drawing/2014/main" xmlns="" id="{00000000-0008-0000-0600-000073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0" name="Text Box 106">
          <a:extLst>
            <a:ext uri="{FF2B5EF4-FFF2-40B4-BE49-F238E27FC236}">
              <a16:creationId xmlns:a16="http://schemas.microsoft.com/office/drawing/2014/main" xmlns="" id="{00000000-0008-0000-0600-000074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1" name="Text Box 107">
          <a:extLst>
            <a:ext uri="{FF2B5EF4-FFF2-40B4-BE49-F238E27FC236}">
              <a16:creationId xmlns:a16="http://schemas.microsoft.com/office/drawing/2014/main" xmlns="" id="{00000000-0008-0000-0600-000075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2" name="Text Box 108">
          <a:extLst>
            <a:ext uri="{FF2B5EF4-FFF2-40B4-BE49-F238E27FC236}">
              <a16:creationId xmlns:a16="http://schemas.microsoft.com/office/drawing/2014/main" xmlns="" id="{00000000-0008-0000-0600-000076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3" name="Text Box 109">
          <a:extLst>
            <a:ext uri="{FF2B5EF4-FFF2-40B4-BE49-F238E27FC236}">
              <a16:creationId xmlns:a16="http://schemas.microsoft.com/office/drawing/2014/main" xmlns="" id="{00000000-0008-0000-0600-000077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4" name="Text Box 110">
          <a:extLst>
            <a:ext uri="{FF2B5EF4-FFF2-40B4-BE49-F238E27FC236}">
              <a16:creationId xmlns:a16="http://schemas.microsoft.com/office/drawing/2014/main" xmlns="" id="{00000000-0008-0000-0600-000078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5" name="Text Box 111">
          <a:extLst>
            <a:ext uri="{FF2B5EF4-FFF2-40B4-BE49-F238E27FC236}">
              <a16:creationId xmlns:a16="http://schemas.microsoft.com/office/drawing/2014/main" xmlns="" id="{00000000-0008-0000-0600-000079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6" name="Text Box 112">
          <a:extLst>
            <a:ext uri="{FF2B5EF4-FFF2-40B4-BE49-F238E27FC236}">
              <a16:creationId xmlns:a16="http://schemas.microsoft.com/office/drawing/2014/main" xmlns="" id="{00000000-0008-0000-0600-00007A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7" name="Text Box 113">
          <a:extLst>
            <a:ext uri="{FF2B5EF4-FFF2-40B4-BE49-F238E27FC236}">
              <a16:creationId xmlns:a16="http://schemas.microsoft.com/office/drawing/2014/main" xmlns="" id="{00000000-0008-0000-0600-00007B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8" name="Text Box 114">
          <a:extLst>
            <a:ext uri="{FF2B5EF4-FFF2-40B4-BE49-F238E27FC236}">
              <a16:creationId xmlns:a16="http://schemas.microsoft.com/office/drawing/2014/main" xmlns="" id="{00000000-0008-0000-0600-00007C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29" name="Text Box 115">
          <a:extLst>
            <a:ext uri="{FF2B5EF4-FFF2-40B4-BE49-F238E27FC236}">
              <a16:creationId xmlns:a16="http://schemas.microsoft.com/office/drawing/2014/main" xmlns="" id="{00000000-0008-0000-0600-00007D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30" name="Text Box 116">
          <a:extLst>
            <a:ext uri="{FF2B5EF4-FFF2-40B4-BE49-F238E27FC236}">
              <a16:creationId xmlns:a16="http://schemas.microsoft.com/office/drawing/2014/main" xmlns="" id="{00000000-0008-0000-0600-00007E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31" name="Text Box 117">
          <a:extLst>
            <a:ext uri="{FF2B5EF4-FFF2-40B4-BE49-F238E27FC236}">
              <a16:creationId xmlns:a16="http://schemas.microsoft.com/office/drawing/2014/main" xmlns="" id="{00000000-0008-0000-0600-00007F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132</xdr:row>
      <xdr:rowOff>200025</xdr:rowOff>
    </xdr:to>
    <xdr:sp macro="" textlink="">
      <xdr:nvSpPr>
        <xdr:cNvPr id="2432" name="Text Box 119">
          <a:extLst>
            <a:ext uri="{FF2B5EF4-FFF2-40B4-BE49-F238E27FC236}">
              <a16:creationId xmlns:a16="http://schemas.microsoft.com/office/drawing/2014/main" xmlns="" id="{00000000-0008-0000-0600-00008009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132</xdr:row>
      <xdr:rowOff>0</xdr:rowOff>
    </xdr:from>
    <xdr:to>
      <xdr:col>15</xdr:col>
      <xdr:colOff>2247900</xdr:colOff>
      <xdr:row>132</xdr:row>
      <xdr:rowOff>200025</xdr:rowOff>
    </xdr:to>
    <xdr:sp macro="" textlink="">
      <xdr:nvSpPr>
        <xdr:cNvPr id="2433" name="Text Box 120">
          <a:extLst>
            <a:ext uri="{FF2B5EF4-FFF2-40B4-BE49-F238E27FC236}">
              <a16:creationId xmlns:a16="http://schemas.microsoft.com/office/drawing/2014/main" xmlns="" id="{00000000-0008-0000-0600-000081090000}"/>
            </a:ext>
          </a:extLst>
        </xdr:cNvPr>
        <xdr:cNvSpPr txBox="1">
          <a:spLocks noChangeArrowheads="1"/>
        </xdr:cNvSpPr>
      </xdr:nvSpPr>
      <xdr:spPr bwMode="auto">
        <a:xfrm>
          <a:off x="14963775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34" name="Text Box 123">
          <a:extLst>
            <a:ext uri="{FF2B5EF4-FFF2-40B4-BE49-F238E27FC236}">
              <a16:creationId xmlns:a16="http://schemas.microsoft.com/office/drawing/2014/main" xmlns="" id="{00000000-0008-0000-0600-000082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35" name="Text Box 124">
          <a:extLst>
            <a:ext uri="{FF2B5EF4-FFF2-40B4-BE49-F238E27FC236}">
              <a16:creationId xmlns:a16="http://schemas.microsoft.com/office/drawing/2014/main" xmlns="" id="{00000000-0008-0000-0600-000083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36" name="Text Box 125">
          <a:extLst>
            <a:ext uri="{FF2B5EF4-FFF2-40B4-BE49-F238E27FC236}">
              <a16:creationId xmlns:a16="http://schemas.microsoft.com/office/drawing/2014/main" xmlns="" id="{00000000-0008-0000-0600-000084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37" name="Text Box 126">
          <a:extLst>
            <a:ext uri="{FF2B5EF4-FFF2-40B4-BE49-F238E27FC236}">
              <a16:creationId xmlns:a16="http://schemas.microsoft.com/office/drawing/2014/main" xmlns="" id="{00000000-0008-0000-0600-000085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38" name="Text Box 127">
          <a:extLst>
            <a:ext uri="{FF2B5EF4-FFF2-40B4-BE49-F238E27FC236}">
              <a16:creationId xmlns:a16="http://schemas.microsoft.com/office/drawing/2014/main" xmlns="" id="{00000000-0008-0000-0600-000086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39" name="Text Box 128">
          <a:extLst>
            <a:ext uri="{FF2B5EF4-FFF2-40B4-BE49-F238E27FC236}">
              <a16:creationId xmlns:a16="http://schemas.microsoft.com/office/drawing/2014/main" xmlns="" id="{00000000-0008-0000-0600-000087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40" name="Text Box 129">
          <a:extLst>
            <a:ext uri="{FF2B5EF4-FFF2-40B4-BE49-F238E27FC236}">
              <a16:creationId xmlns:a16="http://schemas.microsoft.com/office/drawing/2014/main" xmlns="" id="{00000000-0008-0000-0600-000088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41" name="Text Box 130">
          <a:extLst>
            <a:ext uri="{FF2B5EF4-FFF2-40B4-BE49-F238E27FC236}">
              <a16:creationId xmlns:a16="http://schemas.microsoft.com/office/drawing/2014/main" xmlns="" id="{00000000-0008-0000-0600-000089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42" name="Text Box 95">
          <a:extLst>
            <a:ext uri="{FF2B5EF4-FFF2-40B4-BE49-F238E27FC236}">
              <a16:creationId xmlns:a16="http://schemas.microsoft.com/office/drawing/2014/main" xmlns="" id="{00000000-0008-0000-0600-00008A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43" name="Text Box 96">
          <a:extLst>
            <a:ext uri="{FF2B5EF4-FFF2-40B4-BE49-F238E27FC236}">
              <a16:creationId xmlns:a16="http://schemas.microsoft.com/office/drawing/2014/main" xmlns="" id="{00000000-0008-0000-0600-00008B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44" name="Text Box 97">
          <a:extLst>
            <a:ext uri="{FF2B5EF4-FFF2-40B4-BE49-F238E27FC236}">
              <a16:creationId xmlns:a16="http://schemas.microsoft.com/office/drawing/2014/main" xmlns="" id="{00000000-0008-0000-0600-00008C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45" name="Text Box 98">
          <a:extLst>
            <a:ext uri="{FF2B5EF4-FFF2-40B4-BE49-F238E27FC236}">
              <a16:creationId xmlns:a16="http://schemas.microsoft.com/office/drawing/2014/main" xmlns="" id="{00000000-0008-0000-0600-00008D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46" name="Text Box 99">
          <a:extLst>
            <a:ext uri="{FF2B5EF4-FFF2-40B4-BE49-F238E27FC236}">
              <a16:creationId xmlns:a16="http://schemas.microsoft.com/office/drawing/2014/main" xmlns="" id="{00000000-0008-0000-0600-00008E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47" name="Text Box 100">
          <a:extLst>
            <a:ext uri="{FF2B5EF4-FFF2-40B4-BE49-F238E27FC236}">
              <a16:creationId xmlns:a16="http://schemas.microsoft.com/office/drawing/2014/main" xmlns="" id="{00000000-0008-0000-0600-00008F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48" name="Text Box 101">
          <a:extLst>
            <a:ext uri="{FF2B5EF4-FFF2-40B4-BE49-F238E27FC236}">
              <a16:creationId xmlns:a16="http://schemas.microsoft.com/office/drawing/2014/main" xmlns="" id="{00000000-0008-0000-0600-000090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49" name="Text Box 102">
          <a:extLst>
            <a:ext uri="{FF2B5EF4-FFF2-40B4-BE49-F238E27FC236}">
              <a16:creationId xmlns:a16="http://schemas.microsoft.com/office/drawing/2014/main" xmlns="" id="{00000000-0008-0000-0600-000091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0" name="Text Box 103">
          <a:extLst>
            <a:ext uri="{FF2B5EF4-FFF2-40B4-BE49-F238E27FC236}">
              <a16:creationId xmlns:a16="http://schemas.microsoft.com/office/drawing/2014/main" xmlns="" id="{00000000-0008-0000-0600-000092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1" name="Text Box 104">
          <a:extLst>
            <a:ext uri="{FF2B5EF4-FFF2-40B4-BE49-F238E27FC236}">
              <a16:creationId xmlns:a16="http://schemas.microsoft.com/office/drawing/2014/main" xmlns="" id="{00000000-0008-0000-0600-000093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2" name="Text Box 105">
          <a:extLst>
            <a:ext uri="{FF2B5EF4-FFF2-40B4-BE49-F238E27FC236}">
              <a16:creationId xmlns:a16="http://schemas.microsoft.com/office/drawing/2014/main" xmlns="" id="{00000000-0008-0000-0600-000094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3" name="Text Box 106">
          <a:extLst>
            <a:ext uri="{FF2B5EF4-FFF2-40B4-BE49-F238E27FC236}">
              <a16:creationId xmlns:a16="http://schemas.microsoft.com/office/drawing/2014/main" xmlns="" id="{00000000-0008-0000-0600-000095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4" name="Text Box 107">
          <a:extLst>
            <a:ext uri="{FF2B5EF4-FFF2-40B4-BE49-F238E27FC236}">
              <a16:creationId xmlns:a16="http://schemas.microsoft.com/office/drawing/2014/main" xmlns="" id="{00000000-0008-0000-0600-000096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5" name="Text Box 108">
          <a:extLst>
            <a:ext uri="{FF2B5EF4-FFF2-40B4-BE49-F238E27FC236}">
              <a16:creationId xmlns:a16="http://schemas.microsoft.com/office/drawing/2014/main" xmlns="" id="{00000000-0008-0000-0600-000097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6" name="Text Box 109">
          <a:extLst>
            <a:ext uri="{FF2B5EF4-FFF2-40B4-BE49-F238E27FC236}">
              <a16:creationId xmlns:a16="http://schemas.microsoft.com/office/drawing/2014/main" xmlns="" id="{00000000-0008-0000-0600-000098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7" name="Text Box 110">
          <a:extLst>
            <a:ext uri="{FF2B5EF4-FFF2-40B4-BE49-F238E27FC236}">
              <a16:creationId xmlns:a16="http://schemas.microsoft.com/office/drawing/2014/main" xmlns="" id="{00000000-0008-0000-0600-000099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8" name="Text Box 111">
          <a:extLst>
            <a:ext uri="{FF2B5EF4-FFF2-40B4-BE49-F238E27FC236}">
              <a16:creationId xmlns:a16="http://schemas.microsoft.com/office/drawing/2014/main" xmlns="" id="{00000000-0008-0000-0600-00009A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59" name="Text Box 112">
          <a:extLst>
            <a:ext uri="{FF2B5EF4-FFF2-40B4-BE49-F238E27FC236}">
              <a16:creationId xmlns:a16="http://schemas.microsoft.com/office/drawing/2014/main" xmlns="" id="{00000000-0008-0000-0600-00009B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60" name="Text Box 113">
          <a:extLst>
            <a:ext uri="{FF2B5EF4-FFF2-40B4-BE49-F238E27FC236}">
              <a16:creationId xmlns:a16="http://schemas.microsoft.com/office/drawing/2014/main" xmlns="" id="{00000000-0008-0000-0600-00009C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61" name="Text Box 114">
          <a:extLst>
            <a:ext uri="{FF2B5EF4-FFF2-40B4-BE49-F238E27FC236}">
              <a16:creationId xmlns:a16="http://schemas.microsoft.com/office/drawing/2014/main" xmlns="" id="{00000000-0008-0000-0600-00009D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62" name="Text Box 115">
          <a:extLst>
            <a:ext uri="{FF2B5EF4-FFF2-40B4-BE49-F238E27FC236}">
              <a16:creationId xmlns:a16="http://schemas.microsoft.com/office/drawing/2014/main" xmlns="" id="{00000000-0008-0000-0600-00009E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63" name="Text Box 116">
          <a:extLst>
            <a:ext uri="{FF2B5EF4-FFF2-40B4-BE49-F238E27FC236}">
              <a16:creationId xmlns:a16="http://schemas.microsoft.com/office/drawing/2014/main" xmlns="" id="{00000000-0008-0000-0600-00009F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64" name="Text Box 117">
          <a:extLst>
            <a:ext uri="{FF2B5EF4-FFF2-40B4-BE49-F238E27FC236}">
              <a16:creationId xmlns:a16="http://schemas.microsoft.com/office/drawing/2014/main" xmlns="" id="{00000000-0008-0000-0600-0000A0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209550</xdr:rowOff>
    </xdr:to>
    <xdr:sp macro="" textlink="">
      <xdr:nvSpPr>
        <xdr:cNvPr id="2465" name="Text Box 119">
          <a:extLst>
            <a:ext uri="{FF2B5EF4-FFF2-40B4-BE49-F238E27FC236}">
              <a16:creationId xmlns:a16="http://schemas.microsoft.com/office/drawing/2014/main" xmlns="" id="{00000000-0008-0000-0600-0000A1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134</xdr:row>
      <xdr:rowOff>0</xdr:rowOff>
    </xdr:from>
    <xdr:to>
      <xdr:col>15</xdr:col>
      <xdr:colOff>2247900</xdr:colOff>
      <xdr:row>134</xdr:row>
      <xdr:rowOff>209550</xdr:rowOff>
    </xdr:to>
    <xdr:sp macro="" textlink="">
      <xdr:nvSpPr>
        <xdr:cNvPr id="2466" name="Text Box 120">
          <a:extLst>
            <a:ext uri="{FF2B5EF4-FFF2-40B4-BE49-F238E27FC236}">
              <a16:creationId xmlns:a16="http://schemas.microsoft.com/office/drawing/2014/main" xmlns="" id="{00000000-0008-0000-0600-0000A2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67" name="Text Box 123">
          <a:extLst>
            <a:ext uri="{FF2B5EF4-FFF2-40B4-BE49-F238E27FC236}">
              <a16:creationId xmlns:a16="http://schemas.microsoft.com/office/drawing/2014/main" xmlns="" id="{00000000-0008-0000-0600-0000A3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68" name="Text Box 124">
          <a:extLst>
            <a:ext uri="{FF2B5EF4-FFF2-40B4-BE49-F238E27FC236}">
              <a16:creationId xmlns:a16="http://schemas.microsoft.com/office/drawing/2014/main" xmlns="" id="{00000000-0008-0000-0600-0000A4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69" name="Text Box 125">
          <a:extLst>
            <a:ext uri="{FF2B5EF4-FFF2-40B4-BE49-F238E27FC236}">
              <a16:creationId xmlns:a16="http://schemas.microsoft.com/office/drawing/2014/main" xmlns="" id="{00000000-0008-0000-0600-0000A5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70" name="Text Box 126">
          <a:extLst>
            <a:ext uri="{FF2B5EF4-FFF2-40B4-BE49-F238E27FC236}">
              <a16:creationId xmlns:a16="http://schemas.microsoft.com/office/drawing/2014/main" xmlns="" id="{00000000-0008-0000-0600-0000A6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71" name="Text Box 127">
          <a:extLst>
            <a:ext uri="{FF2B5EF4-FFF2-40B4-BE49-F238E27FC236}">
              <a16:creationId xmlns:a16="http://schemas.microsoft.com/office/drawing/2014/main" xmlns="" id="{00000000-0008-0000-0600-0000A7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72" name="Text Box 128">
          <a:extLst>
            <a:ext uri="{FF2B5EF4-FFF2-40B4-BE49-F238E27FC236}">
              <a16:creationId xmlns:a16="http://schemas.microsoft.com/office/drawing/2014/main" xmlns="" id="{00000000-0008-0000-0600-0000A8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73" name="Text Box 129">
          <a:extLst>
            <a:ext uri="{FF2B5EF4-FFF2-40B4-BE49-F238E27FC236}">
              <a16:creationId xmlns:a16="http://schemas.microsoft.com/office/drawing/2014/main" xmlns="" id="{00000000-0008-0000-0600-0000A9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135</xdr:row>
      <xdr:rowOff>0</xdr:rowOff>
    </xdr:from>
    <xdr:to>
      <xdr:col>15</xdr:col>
      <xdr:colOff>2247900</xdr:colOff>
      <xdr:row>135</xdr:row>
      <xdr:rowOff>619125</xdr:rowOff>
    </xdr:to>
    <xdr:sp macro="" textlink="">
      <xdr:nvSpPr>
        <xdr:cNvPr id="2474" name="Text Box 130">
          <a:extLst>
            <a:ext uri="{FF2B5EF4-FFF2-40B4-BE49-F238E27FC236}">
              <a16:creationId xmlns:a16="http://schemas.microsoft.com/office/drawing/2014/main" xmlns="" id="{00000000-0008-0000-0600-0000AA090000}"/>
            </a:ext>
          </a:extLst>
        </xdr:cNvPr>
        <xdr:cNvSpPr txBox="1">
          <a:spLocks noChangeArrowheads="1"/>
        </xdr:cNvSpPr>
      </xdr:nvSpPr>
      <xdr:spPr bwMode="auto">
        <a:xfrm>
          <a:off x="1496377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139</xdr:row>
      <xdr:rowOff>0</xdr:rowOff>
    </xdr:from>
    <xdr:to>
      <xdr:col>15</xdr:col>
      <xdr:colOff>2247900</xdr:colOff>
      <xdr:row>139</xdr:row>
      <xdr:rowOff>200025</xdr:rowOff>
    </xdr:to>
    <xdr:sp macro="" textlink="">
      <xdr:nvSpPr>
        <xdr:cNvPr id="2475" name="Text Box 119">
          <a:extLst>
            <a:ext uri="{FF2B5EF4-FFF2-40B4-BE49-F238E27FC236}">
              <a16:creationId xmlns:a16="http://schemas.microsoft.com/office/drawing/2014/main" xmlns="" id="{00000000-0008-0000-0600-0000AB090000}"/>
            </a:ext>
          </a:extLst>
        </xdr:cNvPr>
        <xdr:cNvSpPr txBox="1">
          <a:spLocks noChangeArrowheads="1"/>
        </xdr:cNvSpPr>
      </xdr:nvSpPr>
      <xdr:spPr bwMode="auto">
        <a:xfrm>
          <a:off x="14963775" y="796575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139</xdr:row>
      <xdr:rowOff>0</xdr:rowOff>
    </xdr:from>
    <xdr:to>
      <xdr:col>15</xdr:col>
      <xdr:colOff>2247900</xdr:colOff>
      <xdr:row>139</xdr:row>
      <xdr:rowOff>200025</xdr:rowOff>
    </xdr:to>
    <xdr:sp macro="" textlink="">
      <xdr:nvSpPr>
        <xdr:cNvPr id="2476" name="Text Box 120">
          <a:extLst>
            <a:ext uri="{FF2B5EF4-FFF2-40B4-BE49-F238E27FC236}">
              <a16:creationId xmlns:a16="http://schemas.microsoft.com/office/drawing/2014/main" xmlns="" id="{00000000-0008-0000-0600-0000AC090000}"/>
            </a:ext>
          </a:extLst>
        </xdr:cNvPr>
        <xdr:cNvSpPr txBox="1">
          <a:spLocks noChangeArrowheads="1"/>
        </xdr:cNvSpPr>
      </xdr:nvSpPr>
      <xdr:spPr bwMode="auto">
        <a:xfrm>
          <a:off x="14963775" y="796575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77" name="Text Box 95">
          <a:extLst>
            <a:ext uri="{FF2B5EF4-FFF2-40B4-BE49-F238E27FC236}">
              <a16:creationId xmlns:a16="http://schemas.microsoft.com/office/drawing/2014/main" xmlns="" id="{00000000-0008-0000-0600-0000AD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78" name="Text Box 96">
          <a:extLst>
            <a:ext uri="{FF2B5EF4-FFF2-40B4-BE49-F238E27FC236}">
              <a16:creationId xmlns:a16="http://schemas.microsoft.com/office/drawing/2014/main" xmlns="" id="{00000000-0008-0000-0600-0000AE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79" name="Text Box 97">
          <a:extLst>
            <a:ext uri="{FF2B5EF4-FFF2-40B4-BE49-F238E27FC236}">
              <a16:creationId xmlns:a16="http://schemas.microsoft.com/office/drawing/2014/main" xmlns="" id="{00000000-0008-0000-0600-0000AF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0" name="Text Box 98">
          <a:extLst>
            <a:ext uri="{FF2B5EF4-FFF2-40B4-BE49-F238E27FC236}">
              <a16:creationId xmlns:a16="http://schemas.microsoft.com/office/drawing/2014/main" xmlns="" id="{00000000-0008-0000-0600-0000B0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1" name="Text Box 99">
          <a:extLst>
            <a:ext uri="{FF2B5EF4-FFF2-40B4-BE49-F238E27FC236}">
              <a16:creationId xmlns:a16="http://schemas.microsoft.com/office/drawing/2014/main" xmlns="" id="{00000000-0008-0000-0600-0000B1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2" name="Text Box 100">
          <a:extLst>
            <a:ext uri="{FF2B5EF4-FFF2-40B4-BE49-F238E27FC236}">
              <a16:creationId xmlns:a16="http://schemas.microsoft.com/office/drawing/2014/main" xmlns="" id="{00000000-0008-0000-0600-0000B2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3" name="Text Box 101">
          <a:extLst>
            <a:ext uri="{FF2B5EF4-FFF2-40B4-BE49-F238E27FC236}">
              <a16:creationId xmlns:a16="http://schemas.microsoft.com/office/drawing/2014/main" xmlns="" id="{00000000-0008-0000-0600-0000B3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4" name="Text Box 102">
          <a:extLst>
            <a:ext uri="{FF2B5EF4-FFF2-40B4-BE49-F238E27FC236}">
              <a16:creationId xmlns:a16="http://schemas.microsoft.com/office/drawing/2014/main" xmlns="" id="{00000000-0008-0000-0600-0000B4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5" name="Text Box 103">
          <a:extLst>
            <a:ext uri="{FF2B5EF4-FFF2-40B4-BE49-F238E27FC236}">
              <a16:creationId xmlns:a16="http://schemas.microsoft.com/office/drawing/2014/main" xmlns="" id="{00000000-0008-0000-0600-0000B5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6" name="Text Box 104">
          <a:extLst>
            <a:ext uri="{FF2B5EF4-FFF2-40B4-BE49-F238E27FC236}">
              <a16:creationId xmlns:a16="http://schemas.microsoft.com/office/drawing/2014/main" xmlns="" id="{00000000-0008-0000-0600-0000B6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7" name="Text Box 105">
          <a:extLst>
            <a:ext uri="{FF2B5EF4-FFF2-40B4-BE49-F238E27FC236}">
              <a16:creationId xmlns:a16="http://schemas.microsoft.com/office/drawing/2014/main" xmlns="" id="{00000000-0008-0000-0600-0000B7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8" name="Text Box 106">
          <a:extLst>
            <a:ext uri="{FF2B5EF4-FFF2-40B4-BE49-F238E27FC236}">
              <a16:creationId xmlns:a16="http://schemas.microsoft.com/office/drawing/2014/main" xmlns="" id="{00000000-0008-0000-0600-0000B8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89" name="Text Box 107">
          <a:extLst>
            <a:ext uri="{FF2B5EF4-FFF2-40B4-BE49-F238E27FC236}">
              <a16:creationId xmlns:a16="http://schemas.microsoft.com/office/drawing/2014/main" xmlns="" id="{00000000-0008-0000-0600-0000B9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0" name="Text Box 108">
          <a:extLst>
            <a:ext uri="{FF2B5EF4-FFF2-40B4-BE49-F238E27FC236}">
              <a16:creationId xmlns:a16="http://schemas.microsoft.com/office/drawing/2014/main" xmlns="" id="{00000000-0008-0000-0600-0000BA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1" name="Text Box 109">
          <a:extLst>
            <a:ext uri="{FF2B5EF4-FFF2-40B4-BE49-F238E27FC236}">
              <a16:creationId xmlns:a16="http://schemas.microsoft.com/office/drawing/2014/main" xmlns="" id="{00000000-0008-0000-0600-0000BB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2" name="Text Box 110">
          <a:extLst>
            <a:ext uri="{FF2B5EF4-FFF2-40B4-BE49-F238E27FC236}">
              <a16:creationId xmlns:a16="http://schemas.microsoft.com/office/drawing/2014/main" xmlns="" id="{00000000-0008-0000-0600-0000BC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3" name="Text Box 111">
          <a:extLst>
            <a:ext uri="{FF2B5EF4-FFF2-40B4-BE49-F238E27FC236}">
              <a16:creationId xmlns:a16="http://schemas.microsoft.com/office/drawing/2014/main" xmlns="" id="{00000000-0008-0000-0600-0000BD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4" name="Text Box 112">
          <a:extLst>
            <a:ext uri="{FF2B5EF4-FFF2-40B4-BE49-F238E27FC236}">
              <a16:creationId xmlns:a16="http://schemas.microsoft.com/office/drawing/2014/main" xmlns="" id="{00000000-0008-0000-0600-0000BE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5" name="Text Box 113">
          <a:extLst>
            <a:ext uri="{FF2B5EF4-FFF2-40B4-BE49-F238E27FC236}">
              <a16:creationId xmlns:a16="http://schemas.microsoft.com/office/drawing/2014/main" xmlns="" id="{00000000-0008-0000-0600-0000BF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6" name="Text Box 114">
          <a:extLst>
            <a:ext uri="{FF2B5EF4-FFF2-40B4-BE49-F238E27FC236}">
              <a16:creationId xmlns:a16="http://schemas.microsoft.com/office/drawing/2014/main" xmlns="" id="{00000000-0008-0000-0600-0000C0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7" name="Text Box 115">
          <a:extLst>
            <a:ext uri="{FF2B5EF4-FFF2-40B4-BE49-F238E27FC236}">
              <a16:creationId xmlns:a16="http://schemas.microsoft.com/office/drawing/2014/main" xmlns="" id="{00000000-0008-0000-0600-0000C1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8" name="Text Box 116">
          <a:extLst>
            <a:ext uri="{FF2B5EF4-FFF2-40B4-BE49-F238E27FC236}">
              <a16:creationId xmlns:a16="http://schemas.microsoft.com/office/drawing/2014/main" xmlns="" id="{00000000-0008-0000-0600-0000C2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499" name="Text Box 117">
          <a:extLst>
            <a:ext uri="{FF2B5EF4-FFF2-40B4-BE49-F238E27FC236}">
              <a16:creationId xmlns:a16="http://schemas.microsoft.com/office/drawing/2014/main" xmlns="" id="{00000000-0008-0000-0600-0000C3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500" name="Text Box 123">
          <a:extLst>
            <a:ext uri="{FF2B5EF4-FFF2-40B4-BE49-F238E27FC236}">
              <a16:creationId xmlns:a16="http://schemas.microsoft.com/office/drawing/2014/main" xmlns="" id="{00000000-0008-0000-0600-0000C4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501" name="Text Box 124">
          <a:extLst>
            <a:ext uri="{FF2B5EF4-FFF2-40B4-BE49-F238E27FC236}">
              <a16:creationId xmlns:a16="http://schemas.microsoft.com/office/drawing/2014/main" xmlns="" id="{00000000-0008-0000-0600-0000C5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502" name="Text Box 125">
          <a:extLst>
            <a:ext uri="{FF2B5EF4-FFF2-40B4-BE49-F238E27FC236}">
              <a16:creationId xmlns:a16="http://schemas.microsoft.com/office/drawing/2014/main" xmlns="" id="{00000000-0008-0000-0600-0000C6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503" name="Text Box 126">
          <a:extLst>
            <a:ext uri="{FF2B5EF4-FFF2-40B4-BE49-F238E27FC236}">
              <a16:creationId xmlns:a16="http://schemas.microsoft.com/office/drawing/2014/main" xmlns="" id="{00000000-0008-0000-0600-0000C7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504" name="Text Box 127">
          <a:extLst>
            <a:ext uri="{FF2B5EF4-FFF2-40B4-BE49-F238E27FC236}">
              <a16:creationId xmlns:a16="http://schemas.microsoft.com/office/drawing/2014/main" xmlns="" id="{00000000-0008-0000-0600-0000C8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505" name="Text Box 128">
          <a:extLst>
            <a:ext uri="{FF2B5EF4-FFF2-40B4-BE49-F238E27FC236}">
              <a16:creationId xmlns:a16="http://schemas.microsoft.com/office/drawing/2014/main" xmlns="" id="{00000000-0008-0000-0600-0000C9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506" name="Text Box 129">
          <a:extLst>
            <a:ext uri="{FF2B5EF4-FFF2-40B4-BE49-F238E27FC236}">
              <a16:creationId xmlns:a16="http://schemas.microsoft.com/office/drawing/2014/main" xmlns="" id="{00000000-0008-0000-0600-0000CA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0</xdr:rowOff>
    </xdr:from>
    <xdr:to>
      <xdr:col>15</xdr:col>
      <xdr:colOff>2247900</xdr:colOff>
      <xdr:row>134</xdr:row>
      <xdr:rowOff>19050</xdr:rowOff>
    </xdr:to>
    <xdr:sp macro="" textlink="">
      <xdr:nvSpPr>
        <xdr:cNvPr id="2507" name="Text Box 130">
          <a:extLst>
            <a:ext uri="{FF2B5EF4-FFF2-40B4-BE49-F238E27FC236}">
              <a16:creationId xmlns:a16="http://schemas.microsoft.com/office/drawing/2014/main" xmlns="" id="{00000000-0008-0000-0600-0000CB090000}"/>
            </a:ext>
          </a:extLst>
        </xdr:cNvPr>
        <xdr:cNvSpPr txBox="1">
          <a:spLocks noChangeArrowheads="1"/>
        </xdr:cNvSpPr>
      </xdr:nvSpPr>
      <xdr:spPr bwMode="auto">
        <a:xfrm>
          <a:off x="1496377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333375</xdr:rowOff>
    </xdr:from>
    <xdr:to>
      <xdr:col>15</xdr:col>
      <xdr:colOff>2247900</xdr:colOff>
      <xdr:row>134</xdr:row>
      <xdr:rowOff>209550</xdr:rowOff>
    </xdr:to>
    <xdr:sp macro="" textlink="">
      <xdr:nvSpPr>
        <xdr:cNvPr id="2508" name="Text Box 119">
          <a:extLst>
            <a:ext uri="{FF2B5EF4-FFF2-40B4-BE49-F238E27FC236}">
              <a16:creationId xmlns:a16="http://schemas.microsoft.com/office/drawing/2014/main" xmlns="" id="{00000000-0008-0000-0600-0000CC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2162175</xdr:colOff>
      <xdr:row>133</xdr:row>
      <xdr:rowOff>333375</xdr:rowOff>
    </xdr:from>
    <xdr:to>
      <xdr:col>15</xdr:col>
      <xdr:colOff>2247900</xdr:colOff>
      <xdr:row>134</xdr:row>
      <xdr:rowOff>209550</xdr:rowOff>
    </xdr:to>
    <xdr:sp macro="" textlink="">
      <xdr:nvSpPr>
        <xdr:cNvPr id="2509" name="Text Box 120">
          <a:extLst>
            <a:ext uri="{FF2B5EF4-FFF2-40B4-BE49-F238E27FC236}">
              <a16:creationId xmlns:a16="http://schemas.microsoft.com/office/drawing/2014/main" xmlns="" id="{00000000-0008-0000-0600-0000CD090000}"/>
            </a:ext>
          </a:extLst>
        </xdr:cNvPr>
        <xdr:cNvSpPr txBox="1">
          <a:spLocks noChangeArrowheads="1"/>
        </xdr:cNvSpPr>
      </xdr:nvSpPr>
      <xdr:spPr bwMode="auto">
        <a:xfrm>
          <a:off x="1496377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2162175</xdr:colOff>
      <xdr:row>39</xdr:row>
      <xdr:rowOff>0</xdr:rowOff>
    </xdr:from>
    <xdr:ext cx="76200" cy="171450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600-0000CE090000}"/>
            </a:ext>
          </a:extLst>
        </xdr:cNvPr>
        <xdr:cNvSpPr txBox="1">
          <a:spLocks noChangeArrowheads="1"/>
        </xdr:cNvSpPr>
      </xdr:nvSpPr>
      <xdr:spPr bwMode="auto">
        <a:xfrm>
          <a:off x="14963775" y="1876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39</xdr:row>
      <xdr:rowOff>0</xdr:rowOff>
    </xdr:from>
    <xdr:ext cx="76200" cy="171450"/>
    <xdr:sp macro="" textlink="">
      <xdr:nvSpPr>
        <xdr:cNvPr id="2511" name="Text Box 118">
          <a:extLst>
            <a:ext uri="{FF2B5EF4-FFF2-40B4-BE49-F238E27FC236}">
              <a16:creationId xmlns:a16="http://schemas.microsoft.com/office/drawing/2014/main" xmlns="" id="{00000000-0008-0000-0600-0000CF090000}"/>
            </a:ext>
          </a:extLst>
        </xdr:cNvPr>
        <xdr:cNvSpPr txBox="1">
          <a:spLocks noChangeArrowheads="1"/>
        </xdr:cNvSpPr>
      </xdr:nvSpPr>
      <xdr:spPr bwMode="auto">
        <a:xfrm>
          <a:off x="14963775" y="1876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88</xdr:row>
      <xdr:rowOff>0</xdr:rowOff>
    </xdr:from>
    <xdr:ext cx="76200" cy="200025"/>
    <xdr:sp macro="" textlink="">
      <xdr:nvSpPr>
        <xdr:cNvPr id="2512" name="Text Box 119">
          <a:extLst>
            <a:ext uri="{FF2B5EF4-FFF2-40B4-BE49-F238E27FC236}">
              <a16:creationId xmlns:a16="http://schemas.microsoft.com/office/drawing/2014/main" xmlns="" id="{00000000-0008-0000-0600-0000D0090000}"/>
            </a:ext>
          </a:extLst>
        </xdr:cNvPr>
        <xdr:cNvSpPr txBox="1">
          <a:spLocks noChangeArrowheads="1"/>
        </xdr:cNvSpPr>
      </xdr:nvSpPr>
      <xdr:spPr bwMode="auto">
        <a:xfrm>
          <a:off x="14963775" y="4772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88</xdr:row>
      <xdr:rowOff>0</xdr:rowOff>
    </xdr:from>
    <xdr:ext cx="76200" cy="200025"/>
    <xdr:sp macro="" textlink="">
      <xdr:nvSpPr>
        <xdr:cNvPr id="2513" name="Text Box 120">
          <a:extLst>
            <a:ext uri="{FF2B5EF4-FFF2-40B4-BE49-F238E27FC236}">
              <a16:creationId xmlns:a16="http://schemas.microsoft.com/office/drawing/2014/main" xmlns="" id="{00000000-0008-0000-0600-0000D1090000}"/>
            </a:ext>
          </a:extLst>
        </xdr:cNvPr>
        <xdr:cNvSpPr txBox="1">
          <a:spLocks noChangeArrowheads="1"/>
        </xdr:cNvSpPr>
      </xdr:nvSpPr>
      <xdr:spPr bwMode="auto">
        <a:xfrm>
          <a:off x="14963775" y="4772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88</xdr:row>
      <xdr:rowOff>0</xdr:rowOff>
    </xdr:from>
    <xdr:ext cx="76200" cy="200025"/>
    <xdr:sp macro="" textlink="">
      <xdr:nvSpPr>
        <xdr:cNvPr id="2514" name="Text Box 119">
          <a:extLst>
            <a:ext uri="{FF2B5EF4-FFF2-40B4-BE49-F238E27FC236}">
              <a16:creationId xmlns:a16="http://schemas.microsoft.com/office/drawing/2014/main" xmlns="" id="{00000000-0008-0000-0600-0000D2090000}"/>
            </a:ext>
          </a:extLst>
        </xdr:cNvPr>
        <xdr:cNvSpPr txBox="1">
          <a:spLocks noChangeArrowheads="1"/>
        </xdr:cNvSpPr>
      </xdr:nvSpPr>
      <xdr:spPr bwMode="auto">
        <a:xfrm>
          <a:off x="14963775" y="4772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88</xdr:row>
      <xdr:rowOff>0</xdr:rowOff>
    </xdr:from>
    <xdr:ext cx="76200" cy="200025"/>
    <xdr:sp macro="" textlink="">
      <xdr:nvSpPr>
        <xdr:cNvPr id="2515" name="Text Box 120">
          <a:extLst>
            <a:ext uri="{FF2B5EF4-FFF2-40B4-BE49-F238E27FC236}">
              <a16:creationId xmlns:a16="http://schemas.microsoft.com/office/drawing/2014/main" xmlns="" id="{00000000-0008-0000-0600-0000D3090000}"/>
            </a:ext>
          </a:extLst>
        </xdr:cNvPr>
        <xdr:cNvSpPr txBox="1">
          <a:spLocks noChangeArrowheads="1"/>
        </xdr:cNvSpPr>
      </xdr:nvSpPr>
      <xdr:spPr bwMode="auto">
        <a:xfrm>
          <a:off x="14963775" y="4772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15</xdr:col>
      <xdr:colOff>2162175</xdr:colOff>
      <xdr:row>38</xdr:row>
      <xdr:rowOff>0</xdr:rowOff>
    </xdr:from>
    <xdr:to>
      <xdr:col>15</xdr:col>
      <xdr:colOff>2162175</xdr:colOff>
      <xdr:row>38</xdr:row>
      <xdr:rowOff>635187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600-0000D4090000}"/>
            </a:ext>
          </a:extLst>
        </xdr:cNvPr>
        <xdr:cNvSpPr txBox="1">
          <a:spLocks noChangeArrowheads="1"/>
        </xdr:cNvSpPr>
      </xdr:nvSpPr>
      <xdr:spPr bwMode="auto">
        <a:xfrm>
          <a:off x="14963775" y="17459325"/>
          <a:ext cx="0" cy="244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38</xdr:row>
      <xdr:rowOff>0</xdr:rowOff>
    </xdr:from>
    <xdr:to>
      <xdr:col>15</xdr:col>
      <xdr:colOff>2162175</xdr:colOff>
      <xdr:row>38</xdr:row>
      <xdr:rowOff>635187</xdr:rowOff>
    </xdr:to>
    <xdr:sp macro="" textlink="">
      <xdr:nvSpPr>
        <xdr:cNvPr id="2517" name="Text Box 118">
          <a:extLst>
            <a:ext uri="{FF2B5EF4-FFF2-40B4-BE49-F238E27FC236}">
              <a16:creationId xmlns:a16="http://schemas.microsoft.com/office/drawing/2014/main" xmlns="" id="{00000000-0008-0000-0600-0000D5090000}"/>
            </a:ext>
          </a:extLst>
        </xdr:cNvPr>
        <xdr:cNvSpPr txBox="1">
          <a:spLocks noChangeArrowheads="1"/>
        </xdr:cNvSpPr>
      </xdr:nvSpPr>
      <xdr:spPr bwMode="auto">
        <a:xfrm>
          <a:off x="14963775" y="17459325"/>
          <a:ext cx="0" cy="244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2162175</xdr:colOff>
      <xdr:row>39</xdr:row>
      <xdr:rowOff>0</xdr:rowOff>
    </xdr:from>
    <xdr:ext cx="76200" cy="171450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600-0000D6090000}"/>
            </a:ext>
          </a:extLst>
        </xdr:cNvPr>
        <xdr:cNvSpPr txBox="1">
          <a:spLocks noChangeArrowheads="1"/>
        </xdr:cNvSpPr>
      </xdr:nvSpPr>
      <xdr:spPr bwMode="auto">
        <a:xfrm>
          <a:off x="14963775" y="1876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39</xdr:row>
      <xdr:rowOff>0</xdr:rowOff>
    </xdr:from>
    <xdr:ext cx="76200" cy="171450"/>
    <xdr:sp macro="" textlink="">
      <xdr:nvSpPr>
        <xdr:cNvPr id="2519" name="Text Box 118">
          <a:extLst>
            <a:ext uri="{FF2B5EF4-FFF2-40B4-BE49-F238E27FC236}">
              <a16:creationId xmlns:a16="http://schemas.microsoft.com/office/drawing/2014/main" xmlns="" id="{00000000-0008-0000-0600-0000D7090000}"/>
            </a:ext>
          </a:extLst>
        </xdr:cNvPr>
        <xdr:cNvSpPr txBox="1">
          <a:spLocks noChangeArrowheads="1"/>
        </xdr:cNvSpPr>
      </xdr:nvSpPr>
      <xdr:spPr bwMode="auto">
        <a:xfrm>
          <a:off x="14963775" y="1876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44</xdr:row>
      <xdr:rowOff>0</xdr:rowOff>
    </xdr:from>
    <xdr:ext cx="76200" cy="20002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600-0000D8090000}"/>
            </a:ext>
          </a:extLst>
        </xdr:cNvPr>
        <xdr:cNvSpPr txBox="1">
          <a:spLocks noChangeArrowheads="1"/>
        </xdr:cNvSpPr>
      </xdr:nvSpPr>
      <xdr:spPr bwMode="auto">
        <a:xfrm>
          <a:off x="14963775" y="2348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44</xdr:row>
      <xdr:rowOff>0</xdr:rowOff>
    </xdr:from>
    <xdr:ext cx="76200" cy="200025"/>
    <xdr:sp macro="" textlink="">
      <xdr:nvSpPr>
        <xdr:cNvPr id="2521" name="Text Box 118">
          <a:extLst>
            <a:ext uri="{FF2B5EF4-FFF2-40B4-BE49-F238E27FC236}">
              <a16:creationId xmlns:a16="http://schemas.microsoft.com/office/drawing/2014/main" xmlns="" id="{00000000-0008-0000-0600-0000D9090000}"/>
            </a:ext>
          </a:extLst>
        </xdr:cNvPr>
        <xdr:cNvSpPr txBox="1">
          <a:spLocks noChangeArrowheads="1"/>
        </xdr:cNvSpPr>
      </xdr:nvSpPr>
      <xdr:spPr bwMode="auto">
        <a:xfrm>
          <a:off x="14963775" y="23488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40</xdr:row>
      <xdr:rowOff>0</xdr:rowOff>
    </xdr:from>
    <xdr:ext cx="76200" cy="20002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600-0000DA090000}"/>
            </a:ext>
          </a:extLst>
        </xdr:cNvPr>
        <xdr:cNvSpPr txBox="1">
          <a:spLocks noChangeArrowheads="1"/>
        </xdr:cNvSpPr>
      </xdr:nvSpPr>
      <xdr:spPr bwMode="auto">
        <a:xfrm>
          <a:off x="14963775" y="1943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40</xdr:row>
      <xdr:rowOff>0</xdr:rowOff>
    </xdr:from>
    <xdr:ext cx="76200" cy="200025"/>
    <xdr:sp macro="" textlink="">
      <xdr:nvSpPr>
        <xdr:cNvPr id="2523" name="Text Box 118">
          <a:extLst>
            <a:ext uri="{FF2B5EF4-FFF2-40B4-BE49-F238E27FC236}">
              <a16:creationId xmlns:a16="http://schemas.microsoft.com/office/drawing/2014/main" xmlns="" id="{00000000-0008-0000-0600-0000DB090000}"/>
            </a:ext>
          </a:extLst>
        </xdr:cNvPr>
        <xdr:cNvSpPr txBox="1">
          <a:spLocks noChangeArrowheads="1"/>
        </xdr:cNvSpPr>
      </xdr:nvSpPr>
      <xdr:spPr bwMode="auto">
        <a:xfrm>
          <a:off x="14963775" y="1943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xmlns="" id="{00000000-0008-0000-0600-0000DC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xmlns="" id="{00000000-0008-0000-0600-0000DD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26" name="Text Box 5">
          <a:extLst>
            <a:ext uri="{FF2B5EF4-FFF2-40B4-BE49-F238E27FC236}">
              <a16:creationId xmlns:a16="http://schemas.microsoft.com/office/drawing/2014/main" xmlns="" id="{00000000-0008-0000-0600-0000DE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xmlns="" id="{00000000-0008-0000-0600-0000DF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28" name="Text Box 7">
          <a:extLst>
            <a:ext uri="{FF2B5EF4-FFF2-40B4-BE49-F238E27FC236}">
              <a16:creationId xmlns:a16="http://schemas.microsoft.com/office/drawing/2014/main" xmlns="" id="{00000000-0008-0000-0600-0000E0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29" name="Text Box 8">
          <a:extLst>
            <a:ext uri="{FF2B5EF4-FFF2-40B4-BE49-F238E27FC236}">
              <a16:creationId xmlns:a16="http://schemas.microsoft.com/office/drawing/2014/main" xmlns="" id="{00000000-0008-0000-0600-0000E1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xmlns="" id="{00000000-0008-0000-0600-0000E2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1" name="Text Box 10">
          <a:extLst>
            <a:ext uri="{FF2B5EF4-FFF2-40B4-BE49-F238E27FC236}">
              <a16:creationId xmlns:a16="http://schemas.microsoft.com/office/drawing/2014/main" xmlns="" id="{00000000-0008-0000-0600-0000E3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xmlns="" id="{00000000-0008-0000-0600-0000E4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xmlns="" id="{00000000-0008-0000-0600-0000E5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4" name="Text Box 13">
          <a:extLst>
            <a:ext uri="{FF2B5EF4-FFF2-40B4-BE49-F238E27FC236}">
              <a16:creationId xmlns:a16="http://schemas.microsoft.com/office/drawing/2014/main" xmlns="" id="{00000000-0008-0000-0600-0000E6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5" name="Text Box 14">
          <a:extLst>
            <a:ext uri="{FF2B5EF4-FFF2-40B4-BE49-F238E27FC236}">
              <a16:creationId xmlns:a16="http://schemas.microsoft.com/office/drawing/2014/main" xmlns="" id="{00000000-0008-0000-0600-0000E7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xmlns="" id="{00000000-0008-0000-0600-0000E8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xmlns="" id="{00000000-0008-0000-0600-0000E9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8" name="Text Box 17">
          <a:extLst>
            <a:ext uri="{FF2B5EF4-FFF2-40B4-BE49-F238E27FC236}">
              <a16:creationId xmlns:a16="http://schemas.microsoft.com/office/drawing/2014/main" xmlns="" id="{00000000-0008-0000-0600-0000EA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xmlns="" id="{00000000-0008-0000-0600-0000EB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xmlns="" id="{00000000-0008-0000-0600-0000EC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xmlns="" id="{00000000-0008-0000-0600-0000ED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xmlns="" id="{00000000-0008-0000-0600-0000EE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xmlns="" id="{00000000-0008-0000-0600-0000EF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xmlns="" id="{00000000-0008-0000-0600-0000F0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xmlns="" id="{00000000-0008-0000-0600-0000F1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xmlns="" id="{00000000-0008-0000-0600-0000F2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7" name="Text Box 48">
          <a:extLst>
            <a:ext uri="{FF2B5EF4-FFF2-40B4-BE49-F238E27FC236}">
              <a16:creationId xmlns:a16="http://schemas.microsoft.com/office/drawing/2014/main" xmlns="" id="{00000000-0008-0000-0600-0000F3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8" name="Text Box 93">
          <a:extLst>
            <a:ext uri="{FF2B5EF4-FFF2-40B4-BE49-F238E27FC236}">
              <a16:creationId xmlns:a16="http://schemas.microsoft.com/office/drawing/2014/main" xmlns="" id="{00000000-0008-0000-0600-0000F4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161925</xdr:rowOff>
    </xdr:to>
    <xdr:sp macro="" textlink="">
      <xdr:nvSpPr>
        <xdr:cNvPr id="2549" name="Text Box 94">
          <a:extLst>
            <a:ext uri="{FF2B5EF4-FFF2-40B4-BE49-F238E27FC236}">
              <a16:creationId xmlns:a16="http://schemas.microsoft.com/office/drawing/2014/main" xmlns="" id="{00000000-0008-0000-0600-0000F509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0" name="Text Box 26">
          <a:extLst>
            <a:ext uri="{FF2B5EF4-FFF2-40B4-BE49-F238E27FC236}">
              <a16:creationId xmlns:a16="http://schemas.microsoft.com/office/drawing/2014/main" xmlns="" id="{00000000-0008-0000-0600-0000F6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1" name="Text Box 27">
          <a:extLst>
            <a:ext uri="{FF2B5EF4-FFF2-40B4-BE49-F238E27FC236}">
              <a16:creationId xmlns:a16="http://schemas.microsoft.com/office/drawing/2014/main" xmlns="" id="{00000000-0008-0000-0600-0000F7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2" name="Text Box 28">
          <a:extLst>
            <a:ext uri="{FF2B5EF4-FFF2-40B4-BE49-F238E27FC236}">
              <a16:creationId xmlns:a16="http://schemas.microsoft.com/office/drawing/2014/main" xmlns="" id="{00000000-0008-0000-0600-0000F8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3" name="Text Box 29">
          <a:extLst>
            <a:ext uri="{FF2B5EF4-FFF2-40B4-BE49-F238E27FC236}">
              <a16:creationId xmlns:a16="http://schemas.microsoft.com/office/drawing/2014/main" xmlns="" id="{00000000-0008-0000-0600-0000F9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4" name="Text Box 30">
          <a:extLst>
            <a:ext uri="{FF2B5EF4-FFF2-40B4-BE49-F238E27FC236}">
              <a16:creationId xmlns:a16="http://schemas.microsoft.com/office/drawing/2014/main" xmlns="" id="{00000000-0008-0000-0600-0000FA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5" name="Text Box 31">
          <a:extLst>
            <a:ext uri="{FF2B5EF4-FFF2-40B4-BE49-F238E27FC236}">
              <a16:creationId xmlns:a16="http://schemas.microsoft.com/office/drawing/2014/main" xmlns="" id="{00000000-0008-0000-0600-0000FB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xmlns="" id="{00000000-0008-0000-0600-0000FC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7" name="Text Box 33">
          <a:extLst>
            <a:ext uri="{FF2B5EF4-FFF2-40B4-BE49-F238E27FC236}">
              <a16:creationId xmlns:a16="http://schemas.microsoft.com/office/drawing/2014/main" xmlns="" id="{00000000-0008-0000-0600-0000FD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8" name="Text Box 34">
          <a:extLst>
            <a:ext uri="{FF2B5EF4-FFF2-40B4-BE49-F238E27FC236}">
              <a16:creationId xmlns:a16="http://schemas.microsoft.com/office/drawing/2014/main" xmlns="" id="{00000000-0008-0000-0600-0000FE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59" name="Text Box 35">
          <a:extLst>
            <a:ext uri="{FF2B5EF4-FFF2-40B4-BE49-F238E27FC236}">
              <a16:creationId xmlns:a16="http://schemas.microsoft.com/office/drawing/2014/main" xmlns="" id="{00000000-0008-0000-0600-0000FF09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0" name="Text Box 36">
          <a:extLst>
            <a:ext uri="{FF2B5EF4-FFF2-40B4-BE49-F238E27FC236}">
              <a16:creationId xmlns:a16="http://schemas.microsoft.com/office/drawing/2014/main" xmlns="" id="{00000000-0008-0000-0600-00000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1" name="Text Box 37">
          <a:extLst>
            <a:ext uri="{FF2B5EF4-FFF2-40B4-BE49-F238E27FC236}">
              <a16:creationId xmlns:a16="http://schemas.microsoft.com/office/drawing/2014/main" xmlns="" id="{00000000-0008-0000-0600-00000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2" name="Text Box 38">
          <a:extLst>
            <a:ext uri="{FF2B5EF4-FFF2-40B4-BE49-F238E27FC236}">
              <a16:creationId xmlns:a16="http://schemas.microsoft.com/office/drawing/2014/main" xmlns="" id="{00000000-0008-0000-0600-00000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xmlns="" id="{00000000-0008-0000-0600-00000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4" name="Text Box 40">
          <a:extLst>
            <a:ext uri="{FF2B5EF4-FFF2-40B4-BE49-F238E27FC236}">
              <a16:creationId xmlns:a16="http://schemas.microsoft.com/office/drawing/2014/main" xmlns="" id="{00000000-0008-0000-0600-00000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5" name="Text Box 41">
          <a:extLst>
            <a:ext uri="{FF2B5EF4-FFF2-40B4-BE49-F238E27FC236}">
              <a16:creationId xmlns:a16="http://schemas.microsoft.com/office/drawing/2014/main" xmlns="" id="{00000000-0008-0000-0600-00000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6" name="Text Box 42">
          <a:extLst>
            <a:ext uri="{FF2B5EF4-FFF2-40B4-BE49-F238E27FC236}">
              <a16:creationId xmlns:a16="http://schemas.microsoft.com/office/drawing/2014/main" xmlns="" id="{00000000-0008-0000-0600-00000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7" name="Text Box 43">
          <a:extLst>
            <a:ext uri="{FF2B5EF4-FFF2-40B4-BE49-F238E27FC236}">
              <a16:creationId xmlns:a16="http://schemas.microsoft.com/office/drawing/2014/main" xmlns="" id="{00000000-0008-0000-0600-00000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8" name="Text Box 44">
          <a:extLst>
            <a:ext uri="{FF2B5EF4-FFF2-40B4-BE49-F238E27FC236}">
              <a16:creationId xmlns:a16="http://schemas.microsoft.com/office/drawing/2014/main" xmlns="" id="{00000000-0008-0000-0600-00000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69" name="Text Box 45">
          <a:extLst>
            <a:ext uri="{FF2B5EF4-FFF2-40B4-BE49-F238E27FC236}">
              <a16:creationId xmlns:a16="http://schemas.microsoft.com/office/drawing/2014/main" xmlns="" id="{00000000-0008-0000-0600-00000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0" name="Text Box 46">
          <a:extLst>
            <a:ext uri="{FF2B5EF4-FFF2-40B4-BE49-F238E27FC236}">
              <a16:creationId xmlns:a16="http://schemas.microsoft.com/office/drawing/2014/main" xmlns="" id="{00000000-0008-0000-0600-00000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1" name="Text Box 47">
          <a:extLst>
            <a:ext uri="{FF2B5EF4-FFF2-40B4-BE49-F238E27FC236}">
              <a16:creationId xmlns:a16="http://schemas.microsoft.com/office/drawing/2014/main" xmlns="" id="{00000000-0008-0000-0600-00000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2" name="Text Box 49">
          <a:extLst>
            <a:ext uri="{FF2B5EF4-FFF2-40B4-BE49-F238E27FC236}">
              <a16:creationId xmlns:a16="http://schemas.microsoft.com/office/drawing/2014/main" xmlns="" id="{00000000-0008-0000-0600-00000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3" name="Text Box 50">
          <a:extLst>
            <a:ext uri="{FF2B5EF4-FFF2-40B4-BE49-F238E27FC236}">
              <a16:creationId xmlns:a16="http://schemas.microsoft.com/office/drawing/2014/main" xmlns="" id="{00000000-0008-0000-0600-00000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4" name="Text Box 51">
          <a:extLst>
            <a:ext uri="{FF2B5EF4-FFF2-40B4-BE49-F238E27FC236}">
              <a16:creationId xmlns:a16="http://schemas.microsoft.com/office/drawing/2014/main" xmlns="" id="{00000000-0008-0000-0600-00000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5" name="Text Box 52">
          <a:extLst>
            <a:ext uri="{FF2B5EF4-FFF2-40B4-BE49-F238E27FC236}">
              <a16:creationId xmlns:a16="http://schemas.microsoft.com/office/drawing/2014/main" xmlns="" id="{00000000-0008-0000-0600-00000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6" name="Text Box 53">
          <a:extLst>
            <a:ext uri="{FF2B5EF4-FFF2-40B4-BE49-F238E27FC236}">
              <a16:creationId xmlns:a16="http://schemas.microsoft.com/office/drawing/2014/main" xmlns="" id="{00000000-0008-0000-0600-00001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7" name="Text Box 54">
          <a:extLst>
            <a:ext uri="{FF2B5EF4-FFF2-40B4-BE49-F238E27FC236}">
              <a16:creationId xmlns:a16="http://schemas.microsoft.com/office/drawing/2014/main" xmlns="" id="{00000000-0008-0000-0600-00001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8" name="Text Box 55">
          <a:extLst>
            <a:ext uri="{FF2B5EF4-FFF2-40B4-BE49-F238E27FC236}">
              <a16:creationId xmlns:a16="http://schemas.microsoft.com/office/drawing/2014/main" xmlns="" id="{00000000-0008-0000-0600-00001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79" name="Text Box 56">
          <a:extLst>
            <a:ext uri="{FF2B5EF4-FFF2-40B4-BE49-F238E27FC236}">
              <a16:creationId xmlns:a16="http://schemas.microsoft.com/office/drawing/2014/main" xmlns="" id="{00000000-0008-0000-0600-00001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0" name="Text Box 57">
          <a:extLst>
            <a:ext uri="{FF2B5EF4-FFF2-40B4-BE49-F238E27FC236}">
              <a16:creationId xmlns:a16="http://schemas.microsoft.com/office/drawing/2014/main" xmlns="" id="{00000000-0008-0000-0600-00001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1" name="Text Box 58">
          <a:extLst>
            <a:ext uri="{FF2B5EF4-FFF2-40B4-BE49-F238E27FC236}">
              <a16:creationId xmlns:a16="http://schemas.microsoft.com/office/drawing/2014/main" xmlns="" id="{00000000-0008-0000-0600-00001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2" name="Text Box 59">
          <a:extLst>
            <a:ext uri="{FF2B5EF4-FFF2-40B4-BE49-F238E27FC236}">
              <a16:creationId xmlns:a16="http://schemas.microsoft.com/office/drawing/2014/main" xmlns="" id="{00000000-0008-0000-0600-00001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3" name="Text Box 60">
          <a:extLst>
            <a:ext uri="{FF2B5EF4-FFF2-40B4-BE49-F238E27FC236}">
              <a16:creationId xmlns:a16="http://schemas.microsoft.com/office/drawing/2014/main" xmlns="" id="{00000000-0008-0000-0600-00001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4" name="Text Box 61">
          <a:extLst>
            <a:ext uri="{FF2B5EF4-FFF2-40B4-BE49-F238E27FC236}">
              <a16:creationId xmlns:a16="http://schemas.microsoft.com/office/drawing/2014/main" xmlns="" id="{00000000-0008-0000-0600-00001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5" name="Text Box 62">
          <a:extLst>
            <a:ext uri="{FF2B5EF4-FFF2-40B4-BE49-F238E27FC236}">
              <a16:creationId xmlns:a16="http://schemas.microsoft.com/office/drawing/2014/main" xmlns="" id="{00000000-0008-0000-0600-00001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xmlns="" id="{00000000-0008-0000-0600-00001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7" name="Text Box 64">
          <a:extLst>
            <a:ext uri="{FF2B5EF4-FFF2-40B4-BE49-F238E27FC236}">
              <a16:creationId xmlns:a16="http://schemas.microsoft.com/office/drawing/2014/main" xmlns="" id="{00000000-0008-0000-0600-00001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8" name="Text Box 65">
          <a:extLst>
            <a:ext uri="{FF2B5EF4-FFF2-40B4-BE49-F238E27FC236}">
              <a16:creationId xmlns:a16="http://schemas.microsoft.com/office/drawing/2014/main" xmlns="" id="{00000000-0008-0000-0600-00001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89" name="Text Box 66">
          <a:extLst>
            <a:ext uri="{FF2B5EF4-FFF2-40B4-BE49-F238E27FC236}">
              <a16:creationId xmlns:a16="http://schemas.microsoft.com/office/drawing/2014/main" xmlns="" id="{00000000-0008-0000-0600-00001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0" name="Text Box 67">
          <a:extLst>
            <a:ext uri="{FF2B5EF4-FFF2-40B4-BE49-F238E27FC236}">
              <a16:creationId xmlns:a16="http://schemas.microsoft.com/office/drawing/2014/main" xmlns="" id="{00000000-0008-0000-0600-00001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1" name="Text Box 68">
          <a:extLst>
            <a:ext uri="{FF2B5EF4-FFF2-40B4-BE49-F238E27FC236}">
              <a16:creationId xmlns:a16="http://schemas.microsoft.com/office/drawing/2014/main" xmlns="" id="{00000000-0008-0000-0600-00001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2" name="Text Box 69">
          <a:extLst>
            <a:ext uri="{FF2B5EF4-FFF2-40B4-BE49-F238E27FC236}">
              <a16:creationId xmlns:a16="http://schemas.microsoft.com/office/drawing/2014/main" xmlns="" id="{00000000-0008-0000-0600-00002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3" name="Text Box 70">
          <a:extLst>
            <a:ext uri="{FF2B5EF4-FFF2-40B4-BE49-F238E27FC236}">
              <a16:creationId xmlns:a16="http://schemas.microsoft.com/office/drawing/2014/main" xmlns="" id="{00000000-0008-0000-0600-00002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4" name="Text Box 71">
          <a:extLst>
            <a:ext uri="{FF2B5EF4-FFF2-40B4-BE49-F238E27FC236}">
              <a16:creationId xmlns:a16="http://schemas.microsoft.com/office/drawing/2014/main" xmlns="" id="{00000000-0008-0000-0600-00002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5" name="Text Box 72">
          <a:extLst>
            <a:ext uri="{FF2B5EF4-FFF2-40B4-BE49-F238E27FC236}">
              <a16:creationId xmlns:a16="http://schemas.microsoft.com/office/drawing/2014/main" xmlns="" id="{00000000-0008-0000-0600-00002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6" name="Text Box 73">
          <a:extLst>
            <a:ext uri="{FF2B5EF4-FFF2-40B4-BE49-F238E27FC236}">
              <a16:creationId xmlns:a16="http://schemas.microsoft.com/office/drawing/2014/main" xmlns="" id="{00000000-0008-0000-0600-00002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7" name="Text Box 74">
          <a:extLst>
            <a:ext uri="{FF2B5EF4-FFF2-40B4-BE49-F238E27FC236}">
              <a16:creationId xmlns:a16="http://schemas.microsoft.com/office/drawing/2014/main" xmlns="" id="{00000000-0008-0000-0600-00002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8" name="Text Box 75">
          <a:extLst>
            <a:ext uri="{FF2B5EF4-FFF2-40B4-BE49-F238E27FC236}">
              <a16:creationId xmlns:a16="http://schemas.microsoft.com/office/drawing/2014/main" xmlns="" id="{00000000-0008-0000-0600-00002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599" name="Text Box 76">
          <a:extLst>
            <a:ext uri="{FF2B5EF4-FFF2-40B4-BE49-F238E27FC236}">
              <a16:creationId xmlns:a16="http://schemas.microsoft.com/office/drawing/2014/main" xmlns="" id="{00000000-0008-0000-0600-00002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0" name="Text Box 77">
          <a:extLst>
            <a:ext uri="{FF2B5EF4-FFF2-40B4-BE49-F238E27FC236}">
              <a16:creationId xmlns:a16="http://schemas.microsoft.com/office/drawing/2014/main" xmlns="" id="{00000000-0008-0000-0600-00002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1" name="Text Box 78">
          <a:extLst>
            <a:ext uri="{FF2B5EF4-FFF2-40B4-BE49-F238E27FC236}">
              <a16:creationId xmlns:a16="http://schemas.microsoft.com/office/drawing/2014/main" xmlns="" id="{00000000-0008-0000-0600-00002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2" name="Text Box 79">
          <a:extLst>
            <a:ext uri="{FF2B5EF4-FFF2-40B4-BE49-F238E27FC236}">
              <a16:creationId xmlns:a16="http://schemas.microsoft.com/office/drawing/2014/main" xmlns="" id="{00000000-0008-0000-0600-00002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3" name="Text Box 80">
          <a:extLst>
            <a:ext uri="{FF2B5EF4-FFF2-40B4-BE49-F238E27FC236}">
              <a16:creationId xmlns:a16="http://schemas.microsoft.com/office/drawing/2014/main" xmlns="" id="{00000000-0008-0000-0600-00002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4" name="Text Box 81">
          <a:extLst>
            <a:ext uri="{FF2B5EF4-FFF2-40B4-BE49-F238E27FC236}">
              <a16:creationId xmlns:a16="http://schemas.microsoft.com/office/drawing/2014/main" xmlns="" id="{00000000-0008-0000-0600-00002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5" name="Text Box 82">
          <a:extLst>
            <a:ext uri="{FF2B5EF4-FFF2-40B4-BE49-F238E27FC236}">
              <a16:creationId xmlns:a16="http://schemas.microsoft.com/office/drawing/2014/main" xmlns="" id="{00000000-0008-0000-0600-00002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6" name="Text Box 83">
          <a:extLst>
            <a:ext uri="{FF2B5EF4-FFF2-40B4-BE49-F238E27FC236}">
              <a16:creationId xmlns:a16="http://schemas.microsoft.com/office/drawing/2014/main" xmlns="" id="{00000000-0008-0000-0600-00002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7" name="Text Box 84">
          <a:extLst>
            <a:ext uri="{FF2B5EF4-FFF2-40B4-BE49-F238E27FC236}">
              <a16:creationId xmlns:a16="http://schemas.microsoft.com/office/drawing/2014/main" xmlns="" id="{00000000-0008-0000-0600-00002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8" name="Text Box 85">
          <a:extLst>
            <a:ext uri="{FF2B5EF4-FFF2-40B4-BE49-F238E27FC236}">
              <a16:creationId xmlns:a16="http://schemas.microsoft.com/office/drawing/2014/main" xmlns="" id="{00000000-0008-0000-0600-00003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09" name="Text Box 86">
          <a:extLst>
            <a:ext uri="{FF2B5EF4-FFF2-40B4-BE49-F238E27FC236}">
              <a16:creationId xmlns:a16="http://schemas.microsoft.com/office/drawing/2014/main" xmlns="" id="{00000000-0008-0000-0600-00003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0" name="Text Box 87">
          <a:extLst>
            <a:ext uri="{FF2B5EF4-FFF2-40B4-BE49-F238E27FC236}">
              <a16:creationId xmlns:a16="http://schemas.microsoft.com/office/drawing/2014/main" xmlns="" id="{00000000-0008-0000-0600-00003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1" name="Text Box 88">
          <a:extLst>
            <a:ext uri="{FF2B5EF4-FFF2-40B4-BE49-F238E27FC236}">
              <a16:creationId xmlns:a16="http://schemas.microsoft.com/office/drawing/2014/main" xmlns="" id="{00000000-0008-0000-0600-00003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2" name="Text Box 89">
          <a:extLst>
            <a:ext uri="{FF2B5EF4-FFF2-40B4-BE49-F238E27FC236}">
              <a16:creationId xmlns:a16="http://schemas.microsoft.com/office/drawing/2014/main" xmlns="" id="{00000000-0008-0000-0600-00003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3" name="Text Box 90">
          <a:extLst>
            <a:ext uri="{FF2B5EF4-FFF2-40B4-BE49-F238E27FC236}">
              <a16:creationId xmlns:a16="http://schemas.microsoft.com/office/drawing/2014/main" xmlns="" id="{00000000-0008-0000-0600-00003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4" name="Text Box 91">
          <a:extLst>
            <a:ext uri="{FF2B5EF4-FFF2-40B4-BE49-F238E27FC236}">
              <a16:creationId xmlns:a16="http://schemas.microsoft.com/office/drawing/2014/main" xmlns="" id="{00000000-0008-0000-0600-00003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5" name="Text Box 92">
          <a:extLst>
            <a:ext uri="{FF2B5EF4-FFF2-40B4-BE49-F238E27FC236}">
              <a16:creationId xmlns:a16="http://schemas.microsoft.com/office/drawing/2014/main" xmlns="" id="{00000000-0008-0000-0600-00003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xmlns="" id="{00000000-0008-0000-0600-00003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xmlns="" id="{00000000-0008-0000-0600-00003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8" name="Text Box 5">
          <a:extLst>
            <a:ext uri="{FF2B5EF4-FFF2-40B4-BE49-F238E27FC236}">
              <a16:creationId xmlns:a16="http://schemas.microsoft.com/office/drawing/2014/main" xmlns="" id="{00000000-0008-0000-0600-00003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19" name="Text Box 6">
          <a:extLst>
            <a:ext uri="{FF2B5EF4-FFF2-40B4-BE49-F238E27FC236}">
              <a16:creationId xmlns:a16="http://schemas.microsoft.com/office/drawing/2014/main" xmlns="" id="{00000000-0008-0000-0600-00003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0" name="Text Box 7">
          <a:extLst>
            <a:ext uri="{FF2B5EF4-FFF2-40B4-BE49-F238E27FC236}">
              <a16:creationId xmlns:a16="http://schemas.microsoft.com/office/drawing/2014/main" xmlns="" id="{00000000-0008-0000-0600-00003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1" name="Text Box 8">
          <a:extLst>
            <a:ext uri="{FF2B5EF4-FFF2-40B4-BE49-F238E27FC236}">
              <a16:creationId xmlns:a16="http://schemas.microsoft.com/office/drawing/2014/main" xmlns="" id="{00000000-0008-0000-0600-00003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xmlns="" id="{00000000-0008-0000-0600-00003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xmlns="" id="{00000000-0008-0000-0600-00003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4" name="Text Box 11">
          <a:extLst>
            <a:ext uri="{FF2B5EF4-FFF2-40B4-BE49-F238E27FC236}">
              <a16:creationId xmlns:a16="http://schemas.microsoft.com/office/drawing/2014/main" xmlns="" id="{00000000-0008-0000-0600-00004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5" name="Text Box 12">
          <a:extLst>
            <a:ext uri="{FF2B5EF4-FFF2-40B4-BE49-F238E27FC236}">
              <a16:creationId xmlns:a16="http://schemas.microsoft.com/office/drawing/2014/main" xmlns="" id="{00000000-0008-0000-0600-00004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xmlns="" id="{00000000-0008-0000-0600-00004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xmlns="" id="{00000000-0008-0000-0600-00004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xmlns="" id="{00000000-0008-0000-0600-00004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29" name="Text Box 16">
          <a:extLst>
            <a:ext uri="{FF2B5EF4-FFF2-40B4-BE49-F238E27FC236}">
              <a16:creationId xmlns:a16="http://schemas.microsoft.com/office/drawing/2014/main" xmlns="" id="{00000000-0008-0000-0600-00004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0" name="Text Box 17">
          <a:extLst>
            <a:ext uri="{FF2B5EF4-FFF2-40B4-BE49-F238E27FC236}">
              <a16:creationId xmlns:a16="http://schemas.microsoft.com/office/drawing/2014/main" xmlns="" id="{00000000-0008-0000-0600-00004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1" name="Text Box 18">
          <a:extLst>
            <a:ext uri="{FF2B5EF4-FFF2-40B4-BE49-F238E27FC236}">
              <a16:creationId xmlns:a16="http://schemas.microsoft.com/office/drawing/2014/main" xmlns="" id="{00000000-0008-0000-0600-00004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2" name="Text Box 19">
          <a:extLst>
            <a:ext uri="{FF2B5EF4-FFF2-40B4-BE49-F238E27FC236}">
              <a16:creationId xmlns:a16="http://schemas.microsoft.com/office/drawing/2014/main" xmlns="" id="{00000000-0008-0000-0600-00004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3" name="Text Box 20">
          <a:extLst>
            <a:ext uri="{FF2B5EF4-FFF2-40B4-BE49-F238E27FC236}">
              <a16:creationId xmlns:a16="http://schemas.microsoft.com/office/drawing/2014/main" xmlns="" id="{00000000-0008-0000-0600-00004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4" name="Text Box 21">
          <a:extLst>
            <a:ext uri="{FF2B5EF4-FFF2-40B4-BE49-F238E27FC236}">
              <a16:creationId xmlns:a16="http://schemas.microsoft.com/office/drawing/2014/main" xmlns="" id="{00000000-0008-0000-0600-00004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5" name="Text Box 22">
          <a:extLst>
            <a:ext uri="{FF2B5EF4-FFF2-40B4-BE49-F238E27FC236}">
              <a16:creationId xmlns:a16="http://schemas.microsoft.com/office/drawing/2014/main" xmlns="" id="{00000000-0008-0000-0600-00004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6" name="Text Box 23">
          <a:extLst>
            <a:ext uri="{FF2B5EF4-FFF2-40B4-BE49-F238E27FC236}">
              <a16:creationId xmlns:a16="http://schemas.microsoft.com/office/drawing/2014/main" xmlns="" id="{00000000-0008-0000-0600-00004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7" name="Text Box 24">
          <a:extLst>
            <a:ext uri="{FF2B5EF4-FFF2-40B4-BE49-F238E27FC236}">
              <a16:creationId xmlns:a16="http://schemas.microsoft.com/office/drawing/2014/main" xmlns="" id="{00000000-0008-0000-0600-00004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8" name="Text Box 25">
          <a:extLst>
            <a:ext uri="{FF2B5EF4-FFF2-40B4-BE49-F238E27FC236}">
              <a16:creationId xmlns:a16="http://schemas.microsoft.com/office/drawing/2014/main" xmlns="" id="{00000000-0008-0000-0600-00004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39" name="Text Box 48">
          <a:extLst>
            <a:ext uri="{FF2B5EF4-FFF2-40B4-BE49-F238E27FC236}">
              <a16:creationId xmlns:a16="http://schemas.microsoft.com/office/drawing/2014/main" xmlns="" id="{00000000-0008-0000-0600-00004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40" name="Text Box 93">
          <a:extLst>
            <a:ext uri="{FF2B5EF4-FFF2-40B4-BE49-F238E27FC236}">
              <a16:creationId xmlns:a16="http://schemas.microsoft.com/office/drawing/2014/main" xmlns="" id="{00000000-0008-0000-0600-00005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161924</xdr:rowOff>
    </xdr:to>
    <xdr:sp macro="" textlink="">
      <xdr:nvSpPr>
        <xdr:cNvPr id="2641" name="Text Box 94">
          <a:extLst>
            <a:ext uri="{FF2B5EF4-FFF2-40B4-BE49-F238E27FC236}">
              <a16:creationId xmlns:a16="http://schemas.microsoft.com/office/drawing/2014/main" xmlns="" id="{00000000-0008-0000-0600-00005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xmlns="" id="{00000000-0008-0000-0600-000052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43" name="Text Box 4">
          <a:extLst>
            <a:ext uri="{FF2B5EF4-FFF2-40B4-BE49-F238E27FC236}">
              <a16:creationId xmlns:a16="http://schemas.microsoft.com/office/drawing/2014/main" xmlns="" id="{00000000-0008-0000-0600-000053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44" name="Text Box 5">
          <a:extLst>
            <a:ext uri="{FF2B5EF4-FFF2-40B4-BE49-F238E27FC236}">
              <a16:creationId xmlns:a16="http://schemas.microsoft.com/office/drawing/2014/main" xmlns="" id="{00000000-0008-0000-0600-000054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45" name="Text Box 6">
          <a:extLst>
            <a:ext uri="{FF2B5EF4-FFF2-40B4-BE49-F238E27FC236}">
              <a16:creationId xmlns:a16="http://schemas.microsoft.com/office/drawing/2014/main" xmlns="" id="{00000000-0008-0000-0600-000055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46" name="Text Box 7">
          <a:extLst>
            <a:ext uri="{FF2B5EF4-FFF2-40B4-BE49-F238E27FC236}">
              <a16:creationId xmlns:a16="http://schemas.microsoft.com/office/drawing/2014/main" xmlns="" id="{00000000-0008-0000-0600-000056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47" name="Text Box 8">
          <a:extLst>
            <a:ext uri="{FF2B5EF4-FFF2-40B4-BE49-F238E27FC236}">
              <a16:creationId xmlns:a16="http://schemas.microsoft.com/office/drawing/2014/main" xmlns="" id="{00000000-0008-0000-0600-000057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48" name="Text Box 9">
          <a:extLst>
            <a:ext uri="{FF2B5EF4-FFF2-40B4-BE49-F238E27FC236}">
              <a16:creationId xmlns:a16="http://schemas.microsoft.com/office/drawing/2014/main" xmlns="" id="{00000000-0008-0000-0600-000058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49" name="Text Box 10">
          <a:extLst>
            <a:ext uri="{FF2B5EF4-FFF2-40B4-BE49-F238E27FC236}">
              <a16:creationId xmlns:a16="http://schemas.microsoft.com/office/drawing/2014/main" xmlns="" id="{00000000-0008-0000-0600-000059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0" name="Text Box 11">
          <a:extLst>
            <a:ext uri="{FF2B5EF4-FFF2-40B4-BE49-F238E27FC236}">
              <a16:creationId xmlns:a16="http://schemas.microsoft.com/office/drawing/2014/main" xmlns="" id="{00000000-0008-0000-0600-00005A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1" name="Text Box 12">
          <a:extLst>
            <a:ext uri="{FF2B5EF4-FFF2-40B4-BE49-F238E27FC236}">
              <a16:creationId xmlns:a16="http://schemas.microsoft.com/office/drawing/2014/main" xmlns="" id="{00000000-0008-0000-0600-00005B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2" name="Text Box 13">
          <a:extLst>
            <a:ext uri="{FF2B5EF4-FFF2-40B4-BE49-F238E27FC236}">
              <a16:creationId xmlns:a16="http://schemas.microsoft.com/office/drawing/2014/main" xmlns="" id="{00000000-0008-0000-0600-00005C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3" name="Text Box 14">
          <a:extLst>
            <a:ext uri="{FF2B5EF4-FFF2-40B4-BE49-F238E27FC236}">
              <a16:creationId xmlns:a16="http://schemas.microsoft.com/office/drawing/2014/main" xmlns="" id="{00000000-0008-0000-0600-00005D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xmlns="" id="{00000000-0008-0000-0600-00005E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5" name="Text Box 16">
          <a:extLst>
            <a:ext uri="{FF2B5EF4-FFF2-40B4-BE49-F238E27FC236}">
              <a16:creationId xmlns:a16="http://schemas.microsoft.com/office/drawing/2014/main" xmlns="" id="{00000000-0008-0000-0600-00005F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6" name="Text Box 17">
          <a:extLst>
            <a:ext uri="{FF2B5EF4-FFF2-40B4-BE49-F238E27FC236}">
              <a16:creationId xmlns:a16="http://schemas.microsoft.com/office/drawing/2014/main" xmlns="" id="{00000000-0008-0000-0600-000060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7" name="Text Box 18">
          <a:extLst>
            <a:ext uri="{FF2B5EF4-FFF2-40B4-BE49-F238E27FC236}">
              <a16:creationId xmlns:a16="http://schemas.microsoft.com/office/drawing/2014/main" xmlns="" id="{00000000-0008-0000-0600-000061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8" name="Text Box 19">
          <a:extLst>
            <a:ext uri="{FF2B5EF4-FFF2-40B4-BE49-F238E27FC236}">
              <a16:creationId xmlns:a16="http://schemas.microsoft.com/office/drawing/2014/main" xmlns="" id="{00000000-0008-0000-0600-000062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59" name="Text Box 20">
          <a:extLst>
            <a:ext uri="{FF2B5EF4-FFF2-40B4-BE49-F238E27FC236}">
              <a16:creationId xmlns:a16="http://schemas.microsoft.com/office/drawing/2014/main" xmlns="" id="{00000000-0008-0000-0600-000063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0" name="Text Box 21">
          <a:extLst>
            <a:ext uri="{FF2B5EF4-FFF2-40B4-BE49-F238E27FC236}">
              <a16:creationId xmlns:a16="http://schemas.microsoft.com/office/drawing/2014/main" xmlns="" id="{00000000-0008-0000-0600-000064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1" name="Text Box 22">
          <a:extLst>
            <a:ext uri="{FF2B5EF4-FFF2-40B4-BE49-F238E27FC236}">
              <a16:creationId xmlns:a16="http://schemas.microsoft.com/office/drawing/2014/main" xmlns="" id="{00000000-0008-0000-0600-000065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2" name="Text Box 23">
          <a:extLst>
            <a:ext uri="{FF2B5EF4-FFF2-40B4-BE49-F238E27FC236}">
              <a16:creationId xmlns:a16="http://schemas.microsoft.com/office/drawing/2014/main" xmlns="" id="{00000000-0008-0000-0600-000066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3" name="Text Box 24">
          <a:extLst>
            <a:ext uri="{FF2B5EF4-FFF2-40B4-BE49-F238E27FC236}">
              <a16:creationId xmlns:a16="http://schemas.microsoft.com/office/drawing/2014/main" xmlns="" id="{00000000-0008-0000-0600-000067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4" name="Text Box 25">
          <a:extLst>
            <a:ext uri="{FF2B5EF4-FFF2-40B4-BE49-F238E27FC236}">
              <a16:creationId xmlns:a16="http://schemas.microsoft.com/office/drawing/2014/main" xmlns="" id="{00000000-0008-0000-0600-000068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5" name="Text Box 48">
          <a:extLst>
            <a:ext uri="{FF2B5EF4-FFF2-40B4-BE49-F238E27FC236}">
              <a16:creationId xmlns:a16="http://schemas.microsoft.com/office/drawing/2014/main" xmlns="" id="{00000000-0008-0000-0600-000069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6" name="Text Box 93">
          <a:extLst>
            <a:ext uri="{FF2B5EF4-FFF2-40B4-BE49-F238E27FC236}">
              <a16:creationId xmlns:a16="http://schemas.microsoft.com/office/drawing/2014/main" xmlns="" id="{00000000-0008-0000-0600-00006A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7" name="Text Box 94">
          <a:extLst>
            <a:ext uri="{FF2B5EF4-FFF2-40B4-BE49-F238E27FC236}">
              <a16:creationId xmlns:a16="http://schemas.microsoft.com/office/drawing/2014/main" xmlns="" id="{00000000-0008-0000-0600-00006B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xmlns="" id="{00000000-0008-0000-0600-00006C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xmlns="" id="{00000000-0008-0000-0600-00006D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0" name="Text Box 5">
          <a:extLst>
            <a:ext uri="{FF2B5EF4-FFF2-40B4-BE49-F238E27FC236}">
              <a16:creationId xmlns:a16="http://schemas.microsoft.com/office/drawing/2014/main" xmlns="" id="{00000000-0008-0000-0600-00006E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1" name="Text Box 6">
          <a:extLst>
            <a:ext uri="{FF2B5EF4-FFF2-40B4-BE49-F238E27FC236}">
              <a16:creationId xmlns:a16="http://schemas.microsoft.com/office/drawing/2014/main" xmlns="" id="{00000000-0008-0000-0600-00006F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2" name="Text Box 7">
          <a:extLst>
            <a:ext uri="{FF2B5EF4-FFF2-40B4-BE49-F238E27FC236}">
              <a16:creationId xmlns:a16="http://schemas.microsoft.com/office/drawing/2014/main" xmlns="" id="{00000000-0008-0000-0600-000070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3" name="Text Box 8">
          <a:extLst>
            <a:ext uri="{FF2B5EF4-FFF2-40B4-BE49-F238E27FC236}">
              <a16:creationId xmlns:a16="http://schemas.microsoft.com/office/drawing/2014/main" xmlns="" id="{00000000-0008-0000-0600-000071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4" name="Text Box 9">
          <a:extLst>
            <a:ext uri="{FF2B5EF4-FFF2-40B4-BE49-F238E27FC236}">
              <a16:creationId xmlns:a16="http://schemas.microsoft.com/office/drawing/2014/main" xmlns="" id="{00000000-0008-0000-0600-000072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5" name="Text Box 10">
          <a:extLst>
            <a:ext uri="{FF2B5EF4-FFF2-40B4-BE49-F238E27FC236}">
              <a16:creationId xmlns:a16="http://schemas.microsoft.com/office/drawing/2014/main" xmlns="" id="{00000000-0008-0000-0600-000073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6" name="Text Box 11">
          <a:extLst>
            <a:ext uri="{FF2B5EF4-FFF2-40B4-BE49-F238E27FC236}">
              <a16:creationId xmlns:a16="http://schemas.microsoft.com/office/drawing/2014/main" xmlns="" id="{00000000-0008-0000-0600-000074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7" name="Text Box 12">
          <a:extLst>
            <a:ext uri="{FF2B5EF4-FFF2-40B4-BE49-F238E27FC236}">
              <a16:creationId xmlns:a16="http://schemas.microsoft.com/office/drawing/2014/main" xmlns="" id="{00000000-0008-0000-0600-000075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8" name="Text Box 13">
          <a:extLst>
            <a:ext uri="{FF2B5EF4-FFF2-40B4-BE49-F238E27FC236}">
              <a16:creationId xmlns:a16="http://schemas.microsoft.com/office/drawing/2014/main" xmlns="" id="{00000000-0008-0000-0600-000076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79" name="Text Box 14">
          <a:extLst>
            <a:ext uri="{FF2B5EF4-FFF2-40B4-BE49-F238E27FC236}">
              <a16:creationId xmlns:a16="http://schemas.microsoft.com/office/drawing/2014/main" xmlns="" id="{00000000-0008-0000-0600-000077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0" name="Text Box 15">
          <a:extLst>
            <a:ext uri="{FF2B5EF4-FFF2-40B4-BE49-F238E27FC236}">
              <a16:creationId xmlns:a16="http://schemas.microsoft.com/office/drawing/2014/main" xmlns="" id="{00000000-0008-0000-0600-000078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1" name="Text Box 16">
          <a:extLst>
            <a:ext uri="{FF2B5EF4-FFF2-40B4-BE49-F238E27FC236}">
              <a16:creationId xmlns:a16="http://schemas.microsoft.com/office/drawing/2014/main" xmlns="" id="{00000000-0008-0000-0600-000079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2" name="Text Box 17">
          <a:extLst>
            <a:ext uri="{FF2B5EF4-FFF2-40B4-BE49-F238E27FC236}">
              <a16:creationId xmlns:a16="http://schemas.microsoft.com/office/drawing/2014/main" xmlns="" id="{00000000-0008-0000-0600-00007A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xmlns="" id="{00000000-0008-0000-0600-00007B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4" name="Text Box 19">
          <a:extLst>
            <a:ext uri="{FF2B5EF4-FFF2-40B4-BE49-F238E27FC236}">
              <a16:creationId xmlns:a16="http://schemas.microsoft.com/office/drawing/2014/main" xmlns="" id="{00000000-0008-0000-0600-00007C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5" name="Text Box 20">
          <a:extLst>
            <a:ext uri="{FF2B5EF4-FFF2-40B4-BE49-F238E27FC236}">
              <a16:creationId xmlns:a16="http://schemas.microsoft.com/office/drawing/2014/main" xmlns="" id="{00000000-0008-0000-0600-00007D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6" name="Text Box 21">
          <a:extLst>
            <a:ext uri="{FF2B5EF4-FFF2-40B4-BE49-F238E27FC236}">
              <a16:creationId xmlns:a16="http://schemas.microsoft.com/office/drawing/2014/main" xmlns="" id="{00000000-0008-0000-0600-00007E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7" name="Text Box 22">
          <a:extLst>
            <a:ext uri="{FF2B5EF4-FFF2-40B4-BE49-F238E27FC236}">
              <a16:creationId xmlns:a16="http://schemas.microsoft.com/office/drawing/2014/main" xmlns="" id="{00000000-0008-0000-0600-00007F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8" name="Text Box 23">
          <a:extLst>
            <a:ext uri="{FF2B5EF4-FFF2-40B4-BE49-F238E27FC236}">
              <a16:creationId xmlns:a16="http://schemas.microsoft.com/office/drawing/2014/main" xmlns="" id="{00000000-0008-0000-0600-000080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89" name="Text Box 24">
          <a:extLst>
            <a:ext uri="{FF2B5EF4-FFF2-40B4-BE49-F238E27FC236}">
              <a16:creationId xmlns:a16="http://schemas.microsoft.com/office/drawing/2014/main" xmlns="" id="{00000000-0008-0000-0600-000081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90" name="Text Box 25">
          <a:extLst>
            <a:ext uri="{FF2B5EF4-FFF2-40B4-BE49-F238E27FC236}">
              <a16:creationId xmlns:a16="http://schemas.microsoft.com/office/drawing/2014/main" xmlns="" id="{00000000-0008-0000-0600-000082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91" name="Text Box 48">
          <a:extLst>
            <a:ext uri="{FF2B5EF4-FFF2-40B4-BE49-F238E27FC236}">
              <a16:creationId xmlns:a16="http://schemas.microsoft.com/office/drawing/2014/main" xmlns="" id="{00000000-0008-0000-0600-000083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92" name="Text Box 93">
          <a:extLst>
            <a:ext uri="{FF2B5EF4-FFF2-40B4-BE49-F238E27FC236}">
              <a16:creationId xmlns:a16="http://schemas.microsoft.com/office/drawing/2014/main" xmlns="" id="{00000000-0008-0000-0600-000084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109</xdr:row>
      <xdr:rowOff>0</xdr:rowOff>
    </xdr:from>
    <xdr:to>
      <xdr:col>15</xdr:col>
      <xdr:colOff>2162175</xdr:colOff>
      <xdr:row>109</xdr:row>
      <xdr:rowOff>161926</xdr:rowOff>
    </xdr:to>
    <xdr:sp macro="" textlink="">
      <xdr:nvSpPr>
        <xdr:cNvPr id="2693" name="Text Box 94">
          <a:extLst>
            <a:ext uri="{FF2B5EF4-FFF2-40B4-BE49-F238E27FC236}">
              <a16:creationId xmlns:a16="http://schemas.microsoft.com/office/drawing/2014/main" xmlns="" id="{00000000-0008-0000-0600-0000850A0000}"/>
            </a:ext>
          </a:extLst>
        </xdr:cNvPr>
        <xdr:cNvSpPr txBox="1">
          <a:spLocks noChangeArrowheads="1"/>
        </xdr:cNvSpPr>
      </xdr:nvSpPr>
      <xdr:spPr bwMode="auto">
        <a:xfrm>
          <a:off x="14963775" y="665607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694" name="Text Box 26">
          <a:extLst>
            <a:ext uri="{FF2B5EF4-FFF2-40B4-BE49-F238E27FC236}">
              <a16:creationId xmlns:a16="http://schemas.microsoft.com/office/drawing/2014/main" xmlns="" id="{00000000-0008-0000-0600-00008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695" name="Text Box 27">
          <a:extLst>
            <a:ext uri="{FF2B5EF4-FFF2-40B4-BE49-F238E27FC236}">
              <a16:creationId xmlns:a16="http://schemas.microsoft.com/office/drawing/2014/main" xmlns="" id="{00000000-0008-0000-0600-00008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696" name="Text Box 28">
          <a:extLst>
            <a:ext uri="{FF2B5EF4-FFF2-40B4-BE49-F238E27FC236}">
              <a16:creationId xmlns:a16="http://schemas.microsoft.com/office/drawing/2014/main" xmlns="" id="{00000000-0008-0000-0600-00008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697" name="Text Box 29">
          <a:extLst>
            <a:ext uri="{FF2B5EF4-FFF2-40B4-BE49-F238E27FC236}">
              <a16:creationId xmlns:a16="http://schemas.microsoft.com/office/drawing/2014/main" xmlns="" id="{00000000-0008-0000-0600-00008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698" name="Text Box 30">
          <a:extLst>
            <a:ext uri="{FF2B5EF4-FFF2-40B4-BE49-F238E27FC236}">
              <a16:creationId xmlns:a16="http://schemas.microsoft.com/office/drawing/2014/main" xmlns="" id="{00000000-0008-0000-0600-00008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699" name="Text Box 31">
          <a:extLst>
            <a:ext uri="{FF2B5EF4-FFF2-40B4-BE49-F238E27FC236}">
              <a16:creationId xmlns:a16="http://schemas.microsoft.com/office/drawing/2014/main" xmlns="" id="{00000000-0008-0000-0600-00008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0" name="Text Box 32">
          <a:extLst>
            <a:ext uri="{FF2B5EF4-FFF2-40B4-BE49-F238E27FC236}">
              <a16:creationId xmlns:a16="http://schemas.microsoft.com/office/drawing/2014/main" xmlns="" id="{00000000-0008-0000-0600-00008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1" name="Text Box 33">
          <a:extLst>
            <a:ext uri="{FF2B5EF4-FFF2-40B4-BE49-F238E27FC236}">
              <a16:creationId xmlns:a16="http://schemas.microsoft.com/office/drawing/2014/main" xmlns="" id="{00000000-0008-0000-0600-00008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2" name="Text Box 34">
          <a:extLst>
            <a:ext uri="{FF2B5EF4-FFF2-40B4-BE49-F238E27FC236}">
              <a16:creationId xmlns:a16="http://schemas.microsoft.com/office/drawing/2014/main" xmlns="" id="{00000000-0008-0000-0600-00008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3" name="Text Box 35">
          <a:extLst>
            <a:ext uri="{FF2B5EF4-FFF2-40B4-BE49-F238E27FC236}">
              <a16:creationId xmlns:a16="http://schemas.microsoft.com/office/drawing/2014/main" xmlns="" id="{00000000-0008-0000-0600-00008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4" name="Text Box 36">
          <a:extLst>
            <a:ext uri="{FF2B5EF4-FFF2-40B4-BE49-F238E27FC236}">
              <a16:creationId xmlns:a16="http://schemas.microsoft.com/office/drawing/2014/main" xmlns="" id="{00000000-0008-0000-0600-00009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5" name="Text Box 37">
          <a:extLst>
            <a:ext uri="{FF2B5EF4-FFF2-40B4-BE49-F238E27FC236}">
              <a16:creationId xmlns:a16="http://schemas.microsoft.com/office/drawing/2014/main" xmlns="" id="{00000000-0008-0000-0600-00009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6" name="Text Box 38">
          <a:extLst>
            <a:ext uri="{FF2B5EF4-FFF2-40B4-BE49-F238E27FC236}">
              <a16:creationId xmlns:a16="http://schemas.microsoft.com/office/drawing/2014/main" xmlns="" id="{00000000-0008-0000-0600-00009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7" name="Text Box 39">
          <a:extLst>
            <a:ext uri="{FF2B5EF4-FFF2-40B4-BE49-F238E27FC236}">
              <a16:creationId xmlns:a16="http://schemas.microsoft.com/office/drawing/2014/main" xmlns="" id="{00000000-0008-0000-0600-00009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8" name="Text Box 40">
          <a:extLst>
            <a:ext uri="{FF2B5EF4-FFF2-40B4-BE49-F238E27FC236}">
              <a16:creationId xmlns:a16="http://schemas.microsoft.com/office/drawing/2014/main" xmlns="" id="{00000000-0008-0000-0600-00009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09" name="Text Box 41">
          <a:extLst>
            <a:ext uri="{FF2B5EF4-FFF2-40B4-BE49-F238E27FC236}">
              <a16:creationId xmlns:a16="http://schemas.microsoft.com/office/drawing/2014/main" xmlns="" id="{00000000-0008-0000-0600-00009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0" name="Text Box 42">
          <a:extLst>
            <a:ext uri="{FF2B5EF4-FFF2-40B4-BE49-F238E27FC236}">
              <a16:creationId xmlns:a16="http://schemas.microsoft.com/office/drawing/2014/main" xmlns="" id="{00000000-0008-0000-0600-00009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1" name="Text Box 43">
          <a:extLst>
            <a:ext uri="{FF2B5EF4-FFF2-40B4-BE49-F238E27FC236}">
              <a16:creationId xmlns:a16="http://schemas.microsoft.com/office/drawing/2014/main" xmlns="" id="{00000000-0008-0000-0600-00009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2" name="Text Box 44">
          <a:extLst>
            <a:ext uri="{FF2B5EF4-FFF2-40B4-BE49-F238E27FC236}">
              <a16:creationId xmlns:a16="http://schemas.microsoft.com/office/drawing/2014/main" xmlns="" id="{00000000-0008-0000-0600-00009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3" name="Text Box 45">
          <a:extLst>
            <a:ext uri="{FF2B5EF4-FFF2-40B4-BE49-F238E27FC236}">
              <a16:creationId xmlns:a16="http://schemas.microsoft.com/office/drawing/2014/main" xmlns="" id="{00000000-0008-0000-0600-00009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4" name="Text Box 46">
          <a:extLst>
            <a:ext uri="{FF2B5EF4-FFF2-40B4-BE49-F238E27FC236}">
              <a16:creationId xmlns:a16="http://schemas.microsoft.com/office/drawing/2014/main" xmlns="" id="{00000000-0008-0000-0600-00009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5" name="Text Box 47">
          <a:extLst>
            <a:ext uri="{FF2B5EF4-FFF2-40B4-BE49-F238E27FC236}">
              <a16:creationId xmlns:a16="http://schemas.microsoft.com/office/drawing/2014/main" xmlns="" id="{00000000-0008-0000-0600-00009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6" name="Text Box 49">
          <a:extLst>
            <a:ext uri="{FF2B5EF4-FFF2-40B4-BE49-F238E27FC236}">
              <a16:creationId xmlns:a16="http://schemas.microsoft.com/office/drawing/2014/main" xmlns="" id="{00000000-0008-0000-0600-00009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7" name="Text Box 50">
          <a:extLst>
            <a:ext uri="{FF2B5EF4-FFF2-40B4-BE49-F238E27FC236}">
              <a16:creationId xmlns:a16="http://schemas.microsoft.com/office/drawing/2014/main" xmlns="" id="{00000000-0008-0000-0600-00009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8" name="Text Box 51">
          <a:extLst>
            <a:ext uri="{FF2B5EF4-FFF2-40B4-BE49-F238E27FC236}">
              <a16:creationId xmlns:a16="http://schemas.microsoft.com/office/drawing/2014/main" xmlns="" id="{00000000-0008-0000-0600-00009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19" name="Text Box 52">
          <a:extLst>
            <a:ext uri="{FF2B5EF4-FFF2-40B4-BE49-F238E27FC236}">
              <a16:creationId xmlns:a16="http://schemas.microsoft.com/office/drawing/2014/main" xmlns="" id="{00000000-0008-0000-0600-00009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0" name="Text Box 53">
          <a:extLst>
            <a:ext uri="{FF2B5EF4-FFF2-40B4-BE49-F238E27FC236}">
              <a16:creationId xmlns:a16="http://schemas.microsoft.com/office/drawing/2014/main" xmlns="" id="{00000000-0008-0000-0600-0000A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1" name="Text Box 54">
          <a:extLst>
            <a:ext uri="{FF2B5EF4-FFF2-40B4-BE49-F238E27FC236}">
              <a16:creationId xmlns:a16="http://schemas.microsoft.com/office/drawing/2014/main" xmlns="" id="{00000000-0008-0000-0600-0000A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2" name="Text Box 55">
          <a:extLst>
            <a:ext uri="{FF2B5EF4-FFF2-40B4-BE49-F238E27FC236}">
              <a16:creationId xmlns:a16="http://schemas.microsoft.com/office/drawing/2014/main" xmlns="" id="{00000000-0008-0000-0600-0000A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3" name="Text Box 56">
          <a:extLst>
            <a:ext uri="{FF2B5EF4-FFF2-40B4-BE49-F238E27FC236}">
              <a16:creationId xmlns:a16="http://schemas.microsoft.com/office/drawing/2014/main" xmlns="" id="{00000000-0008-0000-0600-0000A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4" name="Text Box 57">
          <a:extLst>
            <a:ext uri="{FF2B5EF4-FFF2-40B4-BE49-F238E27FC236}">
              <a16:creationId xmlns:a16="http://schemas.microsoft.com/office/drawing/2014/main" xmlns="" id="{00000000-0008-0000-0600-0000A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5" name="Text Box 58">
          <a:extLst>
            <a:ext uri="{FF2B5EF4-FFF2-40B4-BE49-F238E27FC236}">
              <a16:creationId xmlns:a16="http://schemas.microsoft.com/office/drawing/2014/main" xmlns="" id="{00000000-0008-0000-0600-0000A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6" name="Text Box 59">
          <a:extLst>
            <a:ext uri="{FF2B5EF4-FFF2-40B4-BE49-F238E27FC236}">
              <a16:creationId xmlns:a16="http://schemas.microsoft.com/office/drawing/2014/main" xmlns="" id="{00000000-0008-0000-0600-0000A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7" name="Text Box 60">
          <a:extLst>
            <a:ext uri="{FF2B5EF4-FFF2-40B4-BE49-F238E27FC236}">
              <a16:creationId xmlns:a16="http://schemas.microsoft.com/office/drawing/2014/main" xmlns="" id="{00000000-0008-0000-0600-0000A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8" name="Text Box 61">
          <a:extLst>
            <a:ext uri="{FF2B5EF4-FFF2-40B4-BE49-F238E27FC236}">
              <a16:creationId xmlns:a16="http://schemas.microsoft.com/office/drawing/2014/main" xmlns="" id="{00000000-0008-0000-0600-0000A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29" name="Text Box 62">
          <a:extLst>
            <a:ext uri="{FF2B5EF4-FFF2-40B4-BE49-F238E27FC236}">
              <a16:creationId xmlns:a16="http://schemas.microsoft.com/office/drawing/2014/main" xmlns="" id="{00000000-0008-0000-0600-0000A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0" name="Text Box 63">
          <a:extLst>
            <a:ext uri="{FF2B5EF4-FFF2-40B4-BE49-F238E27FC236}">
              <a16:creationId xmlns:a16="http://schemas.microsoft.com/office/drawing/2014/main" xmlns="" id="{00000000-0008-0000-0600-0000A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1" name="Text Box 64">
          <a:extLst>
            <a:ext uri="{FF2B5EF4-FFF2-40B4-BE49-F238E27FC236}">
              <a16:creationId xmlns:a16="http://schemas.microsoft.com/office/drawing/2014/main" xmlns="" id="{00000000-0008-0000-0600-0000A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2" name="Text Box 65">
          <a:extLst>
            <a:ext uri="{FF2B5EF4-FFF2-40B4-BE49-F238E27FC236}">
              <a16:creationId xmlns:a16="http://schemas.microsoft.com/office/drawing/2014/main" xmlns="" id="{00000000-0008-0000-0600-0000A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3" name="Text Box 66">
          <a:extLst>
            <a:ext uri="{FF2B5EF4-FFF2-40B4-BE49-F238E27FC236}">
              <a16:creationId xmlns:a16="http://schemas.microsoft.com/office/drawing/2014/main" xmlns="" id="{00000000-0008-0000-0600-0000A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4" name="Text Box 67">
          <a:extLst>
            <a:ext uri="{FF2B5EF4-FFF2-40B4-BE49-F238E27FC236}">
              <a16:creationId xmlns:a16="http://schemas.microsoft.com/office/drawing/2014/main" xmlns="" id="{00000000-0008-0000-0600-0000A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5" name="Text Box 68">
          <a:extLst>
            <a:ext uri="{FF2B5EF4-FFF2-40B4-BE49-F238E27FC236}">
              <a16:creationId xmlns:a16="http://schemas.microsoft.com/office/drawing/2014/main" xmlns="" id="{00000000-0008-0000-0600-0000A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6" name="Text Box 69">
          <a:extLst>
            <a:ext uri="{FF2B5EF4-FFF2-40B4-BE49-F238E27FC236}">
              <a16:creationId xmlns:a16="http://schemas.microsoft.com/office/drawing/2014/main" xmlns="" id="{00000000-0008-0000-0600-0000B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7" name="Text Box 70">
          <a:extLst>
            <a:ext uri="{FF2B5EF4-FFF2-40B4-BE49-F238E27FC236}">
              <a16:creationId xmlns:a16="http://schemas.microsoft.com/office/drawing/2014/main" xmlns="" id="{00000000-0008-0000-0600-0000B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8" name="Text Box 71">
          <a:extLst>
            <a:ext uri="{FF2B5EF4-FFF2-40B4-BE49-F238E27FC236}">
              <a16:creationId xmlns:a16="http://schemas.microsoft.com/office/drawing/2014/main" xmlns="" id="{00000000-0008-0000-0600-0000B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39" name="Text Box 72">
          <a:extLst>
            <a:ext uri="{FF2B5EF4-FFF2-40B4-BE49-F238E27FC236}">
              <a16:creationId xmlns:a16="http://schemas.microsoft.com/office/drawing/2014/main" xmlns="" id="{00000000-0008-0000-0600-0000B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0" name="Text Box 73">
          <a:extLst>
            <a:ext uri="{FF2B5EF4-FFF2-40B4-BE49-F238E27FC236}">
              <a16:creationId xmlns:a16="http://schemas.microsoft.com/office/drawing/2014/main" xmlns="" id="{00000000-0008-0000-0600-0000B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1" name="Text Box 74">
          <a:extLst>
            <a:ext uri="{FF2B5EF4-FFF2-40B4-BE49-F238E27FC236}">
              <a16:creationId xmlns:a16="http://schemas.microsoft.com/office/drawing/2014/main" xmlns="" id="{00000000-0008-0000-0600-0000B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2" name="Text Box 75">
          <a:extLst>
            <a:ext uri="{FF2B5EF4-FFF2-40B4-BE49-F238E27FC236}">
              <a16:creationId xmlns:a16="http://schemas.microsoft.com/office/drawing/2014/main" xmlns="" id="{00000000-0008-0000-0600-0000B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3" name="Text Box 76">
          <a:extLst>
            <a:ext uri="{FF2B5EF4-FFF2-40B4-BE49-F238E27FC236}">
              <a16:creationId xmlns:a16="http://schemas.microsoft.com/office/drawing/2014/main" xmlns="" id="{00000000-0008-0000-0600-0000B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4" name="Text Box 77">
          <a:extLst>
            <a:ext uri="{FF2B5EF4-FFF2-40B4-BE49-F238E27FC236}">
              <a16:creationId xmlns:a16="http://schemas.microsoft.com/office/drawing/2014/main" xmlns="" id="{00000000-0008-0000-0600-0000B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5" name="Text Box 78">
          <a:extLst>
            <a:ext uri="{FF2B5EF4-FFF2-40B4-BE49-F238E27FC236}">
              <a16:creationId xmlns:a16="http://schemas.microsoft.com/office/drawing/2014/main" xmlns="" id="{00000000-0008-0000-0600-0000B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6" name="Text Box 79">
          <a:extLst>
            <a:ext uri="{FF2B5EF4-FFF2-40B4-BE49-F238E27FC236}">
              <a16:creationId xmlns:a16="http://schemas.microsoft.com/office/drawing/2014/main" xmlns="" id="{00000000-0008-0000-0600-0000B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7" name="Text Box 80">
          <a:extLst>
            <a:ext uri="{FF2B5EF4-FFF2-40B4-BE49-F238E27FC236}">
              <a16:creationId xmlns:a16="http://schemas.microsoft.com/office/drawing/2014/main" xmlns="" id="{00000000-0008-0000-0600-0000B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8" name="Text Box 81">
          <a:extLst>
            <a:ext uri="{FF2B5EF4-FFF2-40B4-BE49-F238E27FC236}">
              <a16:creationId xmlns:a16="http://schemas.microsoft.com/office/drawing/2014/main" xmlns="" id="{00000000-0008-0000-0600-0000B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49" name="Text Box 82">
          <a:extLst>
            <a:ext uri="{FF2B5EF4-FFF2-40B4-BE49-F238E27FC236}">
              <a16:creationId xmlns:a16="http://schemas.microsoft.com/office/drawing/2014/main" xmlns="" id="{00000000-0008-0000-0600-0000B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0" name="Text Box 83">
          <a:extLst>
            <a:ext uri="{FF2B5EF4-FFF2-40B4-BE49-F238E27FC236}">
              <a16:creationId xmlns:a16="http://schemas.microsoft.com/office/drawing/2014/main" xmlns="" id="{00000000-0008-0000-0600-0000B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1" name="Text Box 84">
          <a:extLst>
            <a:ext uri="{FF2B5EF4-FFF2-40B4-BE49-F238E27FC236}">
              <a16:creationId xmlns:a16="http://schemas.microsoft.com/office/drawing/2014/main" xmlns="" id="{00000000-0008-0000-0600-0000B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2" name="Text Box 85">
          <a:extLst>
            <a:ext uri="{FF2B5EF4-FFF2-40B4-BE49-F238E27FC236}">
              <a16:creationId xmlns:a16="http://schemas.microsoft.com/office/drawing/2014/main" xmlns="" id="{00000000-0008-0000-0600-0000C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3" name="Text Box 86">
          <a:extLst>
            <a:ext uri="{FF2B5EF4-FFF2-40B4-BE49-F238E27FC236}">
              <a16:creationId xmlns:a16="http://schemas.microsoft.com/office/drawing/2014/main" xmlns="" id="{00000000-0008-0000-0600-0000C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4" name="Text Box 87">
          <a:extLst>
            <a:ext uri="{FF2B5EF4-FFF2-40B4-BE49-F238E27FC236}">
              <a16:creationId xmlns:a16="http://schemas.microsoft.com/office/drawing/2014/main" xmlns="" id="{00000000-0008-0000-0600-0000C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5" name="Text Box 88">
          <a:extLst>
            <a:ext uri="{FF2B5EF4-FFF2-40B4-BE49-F238E27FC236}">
              <a16:creationId xmlns:a16="http://schemas.microsoft.com/office/drawing/2014/main" xmlns="" id="{00000000-0008-0000-0600-0000C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6" name="Text Box 89">
          <a:extLst>
            <a:ext uri="{FF2B5EF4-FFF2-40B4-BE49-F238E27FC236}">
              <a16:creationId xmlns:a16="http://schemas.microsoft.com/office/drawing/2014/main" xmlns="" id="{00000000-0008-0000-0600-0000C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7" name="Text Box 90">
          <a:extLst>
            <a:ext uri="{FF2B5EF4-FFF2-40B4-BE49-F238E27FC236}">
              <a16:creationId xmlns:a16="http://schemas.microsoft.com/office/drawing/2014/main" xmlns="" id="{00000000-0008-0000-0600-0000C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8" name="Text Box 91">
          <a:extLst>
            <a:ext uri="{FF2B5EF4-FFF2-40B4-BE49-F238E27FC236}">
              <a16:creationId xmlns:a16="http://schemas.microsoft.com/office/drawing/2014/main" xmlns="" id="{00000000-0008-0000-0600-0000C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59" name="Text Box 92">
          <a:extLst>
            <a:ext uri="{FF2B5EF4-FFF2-40B4-BE49-F238E27FC236}">
              <a16:creationId xmlns:a16="http://schemas.microsoft.com/office/drawing/2014/main" xmlns="" id="{00000000-0008-0000-0600-0000C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xmlns="" id="{00000000-0008-0000-0600-0000C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xmlns="" id="{00000000-0008-0000-0600-0000C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2" name="Text Box 5">
          <a:extLst>
            <a:ext uri="{FF2B5EF4-FFF2-40B4-BE49-F238E27FC236}">
              <a16:creationId xmlns:a16="http://schemas.microsoft.com/office/drawing/2014/main" xmlns="" id="{00000000-0008-0000-0600-0000C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3" name="Text Box 6">
          <a:extLst>
            <a:ext uri="{FF2B5EF4-FFF2-40B4-BE49-F238E27FC236}">
              <a16:creationId xmlns:a16="http://schemas.microsoft.com/office/drawing/2014/main" xmlns="" id="{00000000-0008-0000-0600-0000C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4" name="Text Box 7">
          <a:extLst>
            <a:ext uri="{FF2B5EF4-FFF2-40B4-BE49-F238E27FC236}">
              <a16:creationId xmlns:a16="http://schemas.microsoft.com/office/drawing/2014/main" xmlns="" id="{00000000-0008-0000-0600-0000C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5" name="Text Box 8">
          <a:extLst>
            <a:ext uri="{FF2B5EF4-FFF2-40B4-BE49-F238E27FC236}">
              <a16:creationId xmlns:a16="http://schemas.microsoft.com/office/drawing/2014/main" xmlns="" id="{00000000-0008-0000-0600-0000C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6" name="Text Box 9">
          <a:extLst>
            <a:ext uri="{FF2B5EF4-FFF2-40B4-BE49-F238E27FC236}">
              <a16:creationId xmlns:a16="http://schemas.microsoft.com/office/drawing/2014/main" xmlns="" id="{00000000-0008-0000-0600-0000C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7" name="Text Box 10">
          <a:extLst>
            <a:ext uri="{FF2B5EF4-FFF2-40B4-BE49-F238E27FC236}">
              <a16:creationId xmlns:a16="http://schemas.microsoft.com/office/drawing/2014/main" xmlns="" id="{00000000-0008-0000-0600-0000C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8" name="Text Box 11">
          <a:extLst>
            <a:ext uri="{FF2B5EF4-FFF2-40B4-BE49-F238E27FC236}">
              <a16:creationId xmlns:a16="http://schemas.microsoft.com/office/drawing/2014/main" xmlns="" id="{00000000-0008-0000-0600-0000D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69" name="Text Box 12">
          <a:extLst>
            <a:ext uri="{FF2B5EF4-FFF2-40B4-BE49-F238E27FC236}">
              <a16:creationId xmlns:a16="http://schemas.microsoft.com/office/drawing/2014/main" xmlns="" id="{00000000-0008-0000-0600-0000D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0" name="Text Box 13">
          <a:extLst>
            <a:ext uri="{FF2B5EF4-FFF2-40B4-BE49-F238E27FC236}">
              <a16:creationId xmlns:a16="http://schemas.microsoft.com/office/drawing/2014/main" xmlns="" id="{00000000-0008-0000-0600-0000D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1" name="Text Box 14">
          <a:extLst>
            <a:ext uri="{FF2B5EF4-FFF2-40B4-BE49-F238E27FC236}">
              <a16:creationId xmlns:a16="http://schemas.microsoft.com/office/drawing/2014/main" xmlns="" id="{00000000-0008-0000-0600-0000D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2" name="Text Box 15">
          <a:extLst>
            <a:ext uri="{FF2B5EF4-FFF2-40B4-BE49-F238E27FC236}">
              <a16:creationId xmlns:a16="http://schemas.microsoft.com/office/drawing/2014/main" xmlns="" id="{00000000-0008-0000-0600-0000D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3" name="Text Box 16">
          <a:extLst>
            <a:ext uri="{FF2B5EF4-FFF2-40B4-BE49-F238E27FC236}">
              <a16:creationId xmlns:a16="http://schemas.microsoft.com/office/drawing/2014/main" xmlns="" id="{00000000-0008-0000-0600-0000D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4" name="Text Box 17">
          <a:extLst>
            <a:ext uri="{FF2B5EF4-FFF2-40B4-BE49-F238E27FC236}">
              <a16:creationId xmlns:a16="http://schemas.microsoft.com/office/drawing/2014/main" xmlns="" id="{00000000-0008-0000-0600-0000D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5" name="Text Box 18">
          <a:extLst>
            <a:ext uri="{FF2B5EF4-FFF2-40B4-BE49-F238E27FC236}">
              <a16:creationId xmlns:a16="http://schemas.microsoft.com/office/drawing/2014/main" xmlns="" id="{00000000-0008-0000-0600-0000D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6" name="Text Box 19">
          <a:extLst>
            <a:ext uri="{FF2B5EF4-FFF2-40B4-BE49-F238E27FC236}">
              <a16:creationId xmlns:a16="http://schemas.microsoft.com/office/drawing/2014/main" xmlns="" id="{00000000-0008-0000-0600-0000D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7" name="Text Box 20">
          <a:extLst>
            <a:ext uri="{FF2B5EF4-FFF2-40B4-BE49-F238E27FC236}">
              <a16:creationId xmlns:a16="http://schemas.microsoft.com/office/drawing/2014/main" xmlns="" id="{00000000-0008-0000-0600-0000D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8" name="Text Box 21">
          <a:extLst>
            <a:ext uri="{FF2B5EF4-FFF2-40B4-BE49-F238E27FC236}">
              <a16:creationId xmlns:a16="http://schemas.microsoft.com/office/drawing/2014/main" xmlns="" id="{00000000-0008-0000-0600-0000D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79" name="Text Box 22">
          <a:extLst>
            <a:ext uri="{FF2B5EF4-FFF2-40B4-BE49-F238E27FC236}">
              <a16:creationId xmlns:a16="http://schemas.microsoft.com/office/drawing/2014/main" xmlns="" id="{00000000-0008-0000-0600-0000D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80" name="Text Box 23">
          <a:extLst>
            <a:ext uri="{FF2B5EF4-FFF2-40B4-BE49-F238E27FC236}">
              <a16:creationId xmlns:a16="http://schemas.microsoft.com/office/drawing/2014/main" xmlns="" id="{00000000-0008-0000-0600-0000D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81" name="Text Box 24">
          <a:extLst>
            <a:ext uri="{FF2B5EF4-FFF2-40B4-BE49-F238E27FC236}">
              <a16:creationId xmlns:a16="http://schemas.microsoft.com/office/drawing/2014/main" xmlns="" id="{00000000-0008-0000-0600-0000D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82" name="Text Box 25">
          <a:extLst>
            <a:ext uri="{FF2B5EF4-FFF2-40B4-BE49-F238E27FC236}">
              <a16:creationId xmlns:a16="http://schemas.microsoft.com/office/drawing/2014/main" xmlns="" id="{00000000-0008-0000-0600-0000D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83" name="Text Box 48">
          <a:extLst>
            <a:ext uri="{FF2B5EF4-FFF2-40B4-BE49-F238E27FC236}">
              <a16:creationId xmlns:a16="http://schemas.microsoft.com/office/drawing/2014/main" xmlns="" id="{00000000-0008-0000-0600-0000D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84" name="Text Box 93">
          <a:extLst>
            <a:ext uri="{FF2B5EF4-FFF2-40B4-BE49-F238E27FC236}">
              <a16:creationId xmlns:a16="http://schemas.microsoft.com/office/drawing/2014/main" xmlns="" id="{00000000-0008-0000-0600-0000E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2162175</xdr:colOff>
      <xdr:row>110</xdr:row>
      <xdr:rowOff>0</xdr:rowOff>
    </xdr:from>
    <xdr:to>
      <xdr:col>15</xdr:col>
      <xdr:colOff>2162175</xdr:colOff>
      <xdr:row>110</xdr:row>
      <xdr:rowOff>164569</xdr:rowOff>
    </xdr:to>
    <xdr:sp macro="" textlink="">
      <xdr:nvSpPr>
        <xdr:cNvPr id="2785" name="Text Box 94">
          <a:extLst>
            <a:ext uri="{FF2B5EF4-FFF2-40B4-BE49-F238E27FC236}">
              <a16:creationId xmlns:a16="http://schemas.microsoft.com/office/drawing/2014/main" xmlns="" id="{00000000-0008-0000-0600-0000E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0" cy="36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xmlns="" id="{00000000-0008-0000-0600-0000E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xmlns="" id="{00000000-0008-0000-0600-0000E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88" name="Text Box 5">
          <a:extLst>
            <a:ext uri="{FF2B5EF4-FFF2-40B4-BE49-F238E27FC236}">
              <a16:creationId xmlns:a16="http://schemas.microsoft.com/office/drawing/2014/main" xmlns="" id="{00000000-0008-0000-0600-0000E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89" name="Text Box 6">
          <a:extLst>
            <a:ext uri="{FF2B5EF4-FFF2-40B4-BE49-F238E27FC236}">
              <a16:creationId xmlns:a16="http://schemas.microsoft.com/office/drawing/2014/main" xmlns="" id="{00000000-0008-0000-0600-0000E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0" name="Text Box 7">
          <a:extLst>
            <a:ext uri="{FF2B5EF4-FFF2-40B4-BE49-F238E27FC236}">
              <a16:creationId xmlns:a16="http://schemas.microsoft.com/office/drawing/2014/main" xmlns="" id="{00000000-0008-0000-0600-0000E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1" name="Text Box 8">
          <a:extLst>
            <a:ext uri="{FF2B5EF4-FFF2-40B4-BE49-F238E27FC236}">
              <a16:creationId xmlns:a16="http://schemas.microsoft.com/office/drawing/2014/main" xmlns="" id="{00000000-0008-0000-0600-0000E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2" name="Text Box 9">
          <a:extLst>
            <a:ext uri="{FF2B5EF4-FFF2-40B4-BE49-F238E27FC236}">
              <a16:creationId xmlns:a16="http://schemas.microsoft.com/office/drawing/2014/main" xmlns="" id="{00000000-0008-0000-0600-0000E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3" name="Text Box 10">
          <a:extLst>
            <a:ext uri="{FF2B5EF4-FFF2-40B4-BE49-F238E27FC236}">
              <a16:creationId xmlns:a16="http://schemas.microsoft.com/office/drawing/2014/main" xmlns="" id="{00000000-0008-0000-0600-0000E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4" name="Text Box 11">
          <a:extLst>
            <a:ext uri="{FF2B5EF4-FFF2-40B4-BE49-F238E27FC236}">
              <a16:creationId xmlns:a16="http://schemas.microsoft.com/office/drawing/2014/main" xmlns="" id="{00000000-0008-0000-0600-0000E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5" name="Text Box 12">
          <a:extLst>
            <a:ext uri="{FF2B5EF4-FFF2-40B4-BE49-F238E27FC236}">
              <a16:creationId xmlns:a16="http://schemas.microsoft.com/office/drawing/2014/main" xmlns="" id="{00000000-0008-0000-0600-0000E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6" name="Text Box 13">
          <a:extLst>
            <a:ext uri="{FF2B5EF4-FFF2-40B4-BE49-F238E27FC236}">
              <a16:creationId xmlns:a16="http://schemas.microsoft.com/office/drawing/2014/main" xmlns="" id="{00000000-0008-0000-0600-0000EC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7" name="Text Box 14">
          <a:extLst>
            <a:ext uri="{FF2B5EF4-FFF2-40B4-BE49-F238E27FC236}">
              <a16:creationId xmlns:a16="http://schemas.microsoft.com/office/drawing/2014/main" xmlns="" id="{00000000-0008-0000-0600-0000ED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xmlns="" id="{00000000-0008-0000-0600-0000EE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799" name="Text Box 16">
          <a:extLst>
            <a:ext uri="{FF2B5EF4-FFF2-40B4-BE49-F238E27FC236}">
              <a16:creationId xmlns:a16="http://schemas.microsoft.com/office/drawing/2014/main" xmlns="" id="{00000000-0008-0000-0600-0000EF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0" name="Text Box 17">
          <a:extLst>
            <a:ext uri="{FF2B5EF4-FFF2-40B4-BE49-F238E27FC236}">
              <a16:creationId xmlns:a16="http://schemas.microsoft.com/office/drawing/2014/main" xmlns="" id="{00000000-0008-0000-0600-0000F0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1" name="Text Box 18">
          <a:extLst>
            <a:ext uri="{FF2B5EF4-FFF2-40B4-BE49-F238E27FC236}">
              <a16:creationId xmlns:a16="http://schemas.microsoft.com/office/drawing/2014/main" xmlns="" id="{00000000-0008-0000-0600-0000F1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2" name="Text Box 19">
          <a:extLst>
            <a:ext uri="{FF2B5EF4-FFF2-40B4-BE49-F238E27FC236}">
              <a16:creationId xmlns:a16="http://schemas.microsoft.com/office/drawing/2014/main" xmlns="" id="{00000000-0008-0000-0600-0000F2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3" name="Text Box 20">
          <a:extLst>
            <a:ext uri="{FF2B5EF4-FFF2-40B4-BE49-F238E27FC236}">
              <a16:creationId xmlns:a16="http://schemas.microsoft.com/office/drawing/2014/main" xmlns="" id="{00000000-0008-0000-0600-0000F3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4" name="Text Box 21">
          <a:extLst>
            <a:ext uri="{FF2B5EF4-FFF2-40B4-BE49-F238E27FC236}">
              <a16:creationId xmlns:a16="http://schemas.microsoft.com/office/drawing/2014/main" xmlns="" id="{00000000-0008-0000-0600-0000F4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5" name="Text Box 22">
          <a:extLst>
            <a:ext uri="{FF2B5EF4-FFF2-40B4-BE49-F238E27FC236}">
              <a16:creationId xmlns:a16="http://schemas.microsoft.com/office/drawing/2014/main" xmlns="" id="{00000000-0008-0000-0600-0000F5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6" name="Text Box 23">
          <a:extLst>
            <a:ext uri="{FF2B5EF4-FFF2-40B4-BE49-F238E27FC236}">
              <a16:creationId xmlns:a16="http://schemas.microsoft.com/office/drawing/2014/main" xmlns="" id="{00000000-0008-0000-0600-0000F6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7" name="Text Box 24">
          <a:extLst>
            <a:ext uri="{FF2B5EF4-FFF2-40B4-BE49-F238E27FC236}">
              <a16:creationId xmlns:a16="http://schemas.microsoft.com/office/drawing/2014/main" xmlns="" id="{00000000-0008-0000-0600-0000F7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8" name="Text Box 25">
          <a:extLst>
            <a:ext uri="{FF2B5EF4-FFF2-40B4-BE49-F238E27FC236}">
              <a16:creationId xmlns:a16="http://schemas.microsoft.com/office/drawing/2014/main" xmlns="" id="{00000000-0008-0000-0600-0000F8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09" name="Text Box 48">
          <a:extLst>
            <a:ext uri="{FF2B5EF4-FFF2-40B4-BE49-F238E27FC236}">
              <a16:creationId xmlns:a16="http://schemas.microsoft.com/office/drawing/2014/main" xmlns="" id="{00000000-0008-0000-0600-0000F9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10" name="Text Box 93">
          <a:extLst>
            <a:ext uri="{FF2B5EF4-FFF2-40B4-BE49-F238E27FC236}">
              <a16:creationId xmlns:a16="http://schemas.microsoft.com/office/drawing/2014/main" xmlns="" id="{00000000-0008-0000-0600-0000FA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110</xdr:row>
      <xdr:rowOff>0</xdr:rowOff>
    </xdr:from>
    <xdr:ext cx="76200" cy="327026"/>
    <xdr:sp macro="" textlink="">
      <xdr:nvSpPr>
        <xdr:cNvPr id="2811" name="Text Box 94">
          <a:extLst>
            <a:ext uri="{FF2B5EF4-FFF2-40B4-BE49-F238E27FC236}">
              <a16:creationId xmlns:a16="http://schemas.microsoft.com/office/drawing/2014/main" xmlns="" id="{00000000-0008-0000-0600-0000FB0A0000}"/>
            </a:ext>
          </a:extLst>
        </xdr:cNvPr>
        <xdr:cNvSpPr txBox="1">
          <a:spLocks noChangeArrowheads="1"/>
        </xdr:cNvSpPr>
      </xdr:nvSpPr>
      <xdr:spPr bwMode="auto">
        <a:xfrm>
          <a:off x="14963775" y="677132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89</xdr:row>
      <xdr:rowOff>0</xdr:rowOff>
    </xdr:from>
    <xdr:ext cx="76200" cy="200025"/>
    <xdr:sp macro="" textlink="">
      <xdr:nvSpPr>
        <xdr:cNvPr id="2812" name="Text Box 119">
          <a:extLst>
            <a:ext uri="{FF2B5EF4-FFF2-40B4-BE49-F238E27FC236}">
              <a16:creationId xmlns:a16="http://schemas.microsoft.com/office/drawing/2014/main" xmlns="" id="{00000000-0008-0000-0600-0000FC0A0000}"/>
            </a:ext>
          </a:extLst>
        </xdr:cNvPr>
        <xdr:cNvSpPr txBox="1">
          <a:spLocks noChangeArrowheads="1"/>
        </xdr:cNvSpPr>
      </xdr:nvSpPr>
      <xdr:spPr bwMode="auto">
        <a:xfrm>
          <a:off x="14963775" y="485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89</xdr:row>
      <xdr:rowOff>0</xdr:rowOff>
    </xdr:from>
    <xdr:ext cx="76200" cy="200025"/>
    <xdr:sp macro="" textlink="">
      <xdr:nvSpPr>
        <xdr:cNvPr id="2813" name="Text Box 120">
          <a:extLst>
            <a:ext uri="{FF2B5EF4-FFF2-40B4-BE49-F238E27FC236}">
              <a16:creationId xmlns:a16="http://schemas.microsoft.com/office/drawing/2014/main" xmlns="" id="{00000000-0008-0000-0600-0000FD0A0000}"/>
            </a:ext>
          </a:extLst>
        </xdr:cNvPr>
        <xdr:cNvSpPr txBox="1">
          <a:spLocks noChangeArrowheads="1"/>
        </xdr:cNvSpPr>
      </xdr:nvSpPr>
      <xdr:spPr bwMode="auto">
        <a:xfrm>
          <a:off x="14963775" y="485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89</xdr:row>
      <xdr:rowOff>0</xdr:rowOff>
    </xdr:from>
    <xdr:ext cx="76200" cy="200025"/>
    <xdr:sp macro="" textlink="">
      <xdr:nvSpPr>
        <xdr:cNvPr id="2814" name="Text Box 119">
          <a:extLst>
            <a:ext uri="{FF2B5EF4-FFF2-40B4-BE49-F238E27FC236}">
              <a16:creationId xmlns:a16="http://schemas.microsoft.com/office/drawing/2014/main" xmlns="" id="{00000000-0008-0000-0600-0000FE0A0000}"/>
            </a:ext>
          </a:extLst>
        </xdr:cNvPr>
        <xdr:cNvSpPr txBox="1">
          <a:spLocks noChangeArrowheads="1"/>
        </xdr:cNvSpPr>
      </xdr:nvSpPr>
      <xdr:spPr bwMode="auto">
        <a:xfrm>
          <a:off x="14963775" y="485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2162175</xdr:colOff>
      <xdr:row>89</xdr:row>
      <xdr:rowOff>0</xdr:rowOff>
    </xdr:from>
    <xdr:ext cx="76200" cy="200025"/>
    <xdr:sp macro="" textlink="">
      <xdr:nvSpPr>
        <xdr:cNvPr id="2815" name="Text Box 120">
          <a:extLst>
            <a:ext uri="{FF2B5EF4-FFF2-40B4-BE49-F238E27FC236}">
              <a16:creationId xmlns:a16="http://schemas.microsoft.com/office/drawing/2014/main" xmlns="" id="{00000000-0008-0000-0600-0000FF0A0000}"/>
            </a:ext>
          </a:extLst>
        </xdr:cNvPr>
        <xdr:cNvSpPr txBox="1">
          <a:spLocks noChangeArrowheads="1"/>
        </xdr:cNvSpPr>
      </xdr:nvSpPr>
      <xdr:spPr bwMode="auto">
        <a:xfrm>
          <a:off x="14963775" y="485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2162175</xdr:colOff>
      <xdr:row>49</xdr:row>
      <xdr:rowOff>0</xdr:rowOff>
    </xdr:from>
    <xdr:to>
      <xdr:col>22</xdr:col>
      <xdr:colOff>2162175</xdr:colOff>
      <xdr:row>49</xdr:row>
      <xdr:rowOff>161925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600-0000000B0000}"/>
            </a:ext>
          </a:extLst>
        </xdr:cNvPr>
        <xdr:cNvSpPr txBox="1">
          <a:spLocks noChangeArrowheads="1"/>
        </xdr:cNvSpPr>
      </xdr:nvSpPr>
      <xdr:spPr bwMode="auto">
        <a:xfrm>
          <a:off x="20545425" y="2593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xmlns="" id="{00000000-0008-0000-0600-000001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xmlns="" id="{00000000-0008-0000-0600-000002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19" name="Text Box 5">
          <a:extLst>
            <a:ext uri="{FF2B5EF4-FFF2-40B4-BE49-F238E27FC236}">
              <a16:creationId xmlns:a16="http://schemas.microsoft.com/office/drawing/2014/main" xmlns="" id="{00000000-0008-0000-0600-000003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xmlns="" id="{00000000-0008-0000-0600-000004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xmlns="" id="{00000000-0008-0000-0600-000005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2" name="Text Box 8">
          <a:extLst>
            <a:ext uri="{FF2B5EF4-FFF2-40B4-BE49-F238E27FC236}">
              <a16:creationId xmlns:a16="http://schemas.microsoft.com/office/drawing/2014/main" xmlns="" id="{00000000-0008-0000-0600-000006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xmlns="" id="{00000000-0008-0000-0600-000007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4" name="Text Box 10">
          <a:extLst>
            <a:ext uri="{FF2B5EF4-FFF2-40B4-BE49-F238E27FC236}">
              <a16:creationId xmlns:a16="http://schemas.microsoft.com/office/drawing/2014/main" xmlns="" id="{00000000-0008-0000-0600-000008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5" name="Text Box 11">
          <a:extLst>
            <a:ext uri="{FF2B5EF4-FFF2-40B4-BE49-F238E27FC236}">
              <a16:creationId xmlns:a16="http://schemas.microsoft.com/office/drawing/2014/main" xmlns="" id="{00000000-0008-0000-0600-000009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6" name="Text Box 12">
          <a:extLst>
            <a:ext uri="{FF2B5EF4-FFF2-40B4-BE49-F238E27FC236}">
              <a16:creationId xmlns:a16="http://schemas.microsoft.com/office/drawing/2014/main" xmlns="" id="{00000000-0008-0000-0600-00000A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7" name="Text Box 13">
          <a:extLst>
            <a:ext uri="{FF2B5EF4-FFF2-40B4-BE49-F238E27FC236}">
              <a16:creationId xmlns:a16="http://schemas.microsoft.com/office/drawing/2014/main" xmlns="" id="{00000000-0008-0000-0600-00000B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8" name="Text Box 14">
          <a:extLst>
            <a:ext uri="{FF2B5EF4-FFF2-40B4-BE49-F238E27FC236}">
              <a16:creationId xmlns:a16="http://schemas.microsoft.com/office/drawing/2014/main" xmlns="" id="{00000000-0008-0000-0600-00000C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29" name="Text Box 15">
          <a:extLst>
            <a:ext uri="{FF2B5EF4-FFF2-40B4-BE49-F238E27FC236}">
              <a16:creationId xmlns:a16="http://schemas.microsoft.com/office/drawing/2014/main" xmlns="" id="{00000000-0008-0000-0600-00000D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0" name="Text Box 16">
          <a:extLst>
            <a:ext uri="{FF2B5EF4-FFF2-40B4-BE49-F238E27FC236}">
              <a16:creationId xmlns:a16="http://schemas.microsoft.com/office/drawing/2014/main" xmlns="" id="{00000000-0008-0000-0600-00000E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1" name="Text Box 17">
          <a:extLst>
            <a:ext uri="{FF2B5EF4-FFF2-40B4-BE49-F238E27FC236}">
              <a16:creationId xmlns:a16="http://schemas.microsoft.com/office/drawing/2014/main" xmlns="" id="{00000000-0008-0000-0600-00000F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2" name="Text Box 18">
          <a:extLst>
            <a:ext uri="{FF2B5EF4-FFF2-40B4-BE49-F238E27FC236}">
              <a16:creationId xmlns:a16="http://schemas.microsoft.com/office/drawing/2014/main" xmlns="" id="{00000000-0008-0000-0600-000010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3" name="Text Box 19">
          <a:extLst>
            <a:ext uri="{FF2B5EF4-FFF2-40B4-BE49-F238E27FC236}">
              <a16:creationId xmlns:a16="http://schemas.microsoft.com/office/drawing/2014/main" xmlns="" id="{00000000-0008-0000-0600-000011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4" name="Text Box 20">
          <a:extLst>
            <a:ext uri="{FF2B5EF4-FFF2-40B4-BE49-F238E27FC236}">
              <a16:creationId xmlns:a16="http://schemas.microsoft.com/office/drawing/2014/main" xmlns="" id="{00000000-0008-0000-0600-000012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5" name="Text Box 21">
          <a:extLst>
            <a:ext uri="{FF2B5EF4-FFF2-40B4-BE49-F238E27FC236}">
              <a16:creationId xmlns:a16="http://schemas.microsoft.com/office/drawing/2014/main" xmlns="" id="{00000000-0008-0000-0600-000013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6" name="Text Box 22">
          <a:extLst>
            <a:ext uri="{FF2B5EF4-FFF2-40B4-BE49-F238E27FC236}">
              <a16:creationId xmlns:a16="http://schemas.microsoft.com/office/drawing/2014/main" xmlns="" id="{00000000-0008-0000-0600-000014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7" name="Text Box 23">
          <a:extLst>
            <a:ext uri="{FF2B5EF4-FFF2-40B4-BE49-F238E27FC236}">
              <a16:creationId xmlns:a16="http://schemas.microsoft.com/office/drawing/2014/main" xmlns="" id="{00000000-0008-0000-0600-000015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8" name="Text Box 24">
          <a:extLst>
            <a:ext uri="{FF2B5EF4-FFF2-40B4-BE49-F238E27FC236}">
              <a16:creationId xmlns:a16="http://schemas.microsoft.com/office/drawing/2014/main" xmlns="" id="{00000000-0008-0000-0600-000016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39" name="Text Box 25">
          <a:extLst>
            <a:ext uri="{FF2B5EF4-FFF2-40B4-BE49-F238E27FC236}">
              <a16:creationId xmlns:a16="http://schemas.microsoft.com/office/drawing/2014/main" xmlns="" id="{00000000-0008-0000-0600-000017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0" name="Text Box 26">
          <a:extLst>
            <a:ext uri="{FF2B5EF4-FFF2-40B4-BE49-F238E27FC236}">
              <a16:creationId xmlns:a16="http://schemas.microsoft.com/office/drawing/2014/main" xmlns="" id="{00000000-0008-0000-0600-000018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1" name="Text Box 27">
          <a:extLst>
            <a:ext uri="{FF2B5EF4-FFF2-40B4-BE49-F238E27FC236}">
              <a16:creationId xmlns:a16="http://schemas.microsoft.com/office/drawing/2014/main" xmlns="" id="{00000000-0008-0000-0600-000019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2" name="Text Box 28">
          <a:extLst>
            <a:ext uri="{FF2B5EF4-FFF2-40B4-BE49-F238E27FC236}">
              <a16:creationId xmlns:a16="http://schemas.microsoft.com/office/drawing/2014/main" xmlns="" id="{00000000-0008-0000-0600-00001A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3" name="Text Box 29">
          <a:extLst>
            <a:ext uri="{FF2B5EF4-FFF2-40B4-BE49-F238E27FC236}">
              <a16:creationId xmlns:a16="http://schemas.microsoft.com/office/drawing/2014/main" xmlns="" id="{00000000-0008-0000-0600-00001B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4" name="Text Box 30">
          <a:extLst>
            <a:ext uri="{FF2B5EF4-FFF2-40B4-BE49-F238E27FC236}">
              <a16:creationId xmlns:a16="http://schemas.microsoft.com/office/drawing/2014/main" xmlns="" id="{00000000-0008-0000-0600-00001C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5" name="Text Box 31">
          <a:extLst>
            <a:ext uri="{FF2B5EF4-FFF2-40B4-BE49-F238E27FC236}">
              <a16:creationId xmlns:a16="http://schemas.microsoft.com/office/drawing/2014/main" xmlns="" id="{00000000-0008-0000-0600-00001D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6" name="Text Box 32">
          <a:extLst>
            <a:ext uri="{FF2B5EF4-FFF2-40B4-BE49-F238E27FC236}">
              <a16:creationId xmlns:a16="http://schemas.microsoft.com/office/drawing/2014/main" xmlns="" id="{00000000-0008-0000-0600-00001E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7" name="Text Box 33">
          <a:extLst>
            <a:ext uri="{FF2B5EF4-FFF2-40B4-BE49-F238E27FC236}">
              <a16:creationId xmlns:a16="http://schemas.microsoft.com/office/drawing/2014/main" xmlns="" id="{00000000-0008-0000-0600-00001F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8" name="Text Box 34">
          <a:extLst>
            <a:ext uri="{FF2B5EF4-FFF2-40B4-BE49-F238E27FC236}">
              <a16:creationId xmlns:a16="http://schemas.microsoft.com/office/drawing/2014/main" xmlns="" id="{00000000-0008-0000-0600-000020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49" name="Text Box 35">
          <a:extLst>
            <a:ext uri="{FF2B5EF4-FFF2-40B4-BE49-F238E27FC236}">
              <a16:creationId xmlns:a16="http://schemas.microsoft.com/office/drawing/2014/main" xmlns="" id="{00000000-0008-0000-0600-000021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0" name="Text Box 36">
          <a:extLst>
            <a:ext uri="{FF2B5EF4-FFF2-40B4-BE49-F238E27FC236}">
              <a16:creationId xmlns:a16="http://schemas.microsoft.com/office/drawing/2014/main" xmlns="" id="{00000000-0008-0000-0600-000022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1" name="Text Box 37">
          <a:extLst>
            <a:ext uri="{FF2B5EF4-FFF2-40B4-BE49-F238E27FC236}">
              <a16:creationId xmlns:a16="http://schemas.microsoft.com/office/drawing/2014/main" xmlns="" id="{00000000-0008-0000-0600-000023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2" name="Text Box 38">
          <a:extLst>
            <a:ext uri="{FF2B5EF4-FFF2-40B4-BE49-F238E27FC236}">
              <a16:creationId xmlns:a16="http://schemas.microsoft.com/office/drawing/2014/main" xmlns="" id="{00000000-0008-0000-0600-000024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3" name="Text Box 39">
          <a:extLst>
            <a:ext uri="{FF2B5EF4-FFF2-40B4-BE49-F238E27FC236}">
              <a16:creationId xmlns:a16="http://schemas.microsoft.com/office/drawing/2014/main" xmlns="" id="{00000000-0008-0000-0600-000025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4" name="Text Box 40">
          <a:extLst>
            <a:ext uri="{FF2B5EF4-FFF2-40B4-BE49-F238E27FC236}">
              <a16:creationId xmlns:a16="http://schemas.microsoft.com/office/drawing/2014/main" xmlns="" id="{00000000-0008-0000-0600-000026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5" name="Text Box 41">
          <a:extLst>
            <a:ext uri="{FF2B5EF4-FFF2-40B4-BE49-F238E27FC236}">
              <a16:creationId xmlns:a16="http://schemas.microsoft.com/office/drawing/2014/main" xmlns="" id="{00000000-0008-0000-0600-000027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6" name="Text Box 42">
          <a:extLst>
            <a:ext uri="{FF2B5EF4-FFF2-40B4-BE49-F238E27FC236}">
              <a16:creationId xmlns:a16="http://schemas.microsoft.com/office/drawing/2014/main" xmlns="" id="{00000000-0008-0000-0600-000028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7" name="Text Box 43">
          <a:extLst>
            <a:ext uri="{FF2B5EF4-FFF2-40B4-BE49-F238E27FC236}">
              <a16:creationId xmlns:a16="http://schemas.microsoft.com/office/drawing/2014/main" xmlns="" id="{00000000-0008-0000-0600-000029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8" name="Text Box 44">
          <a:extLst>
            <a:ext uri="{FF2B5EF4-FFF2-40B4-BE49-F238E27FC236}">
              <a16:creationId xmlns:a16="http://schemas.microsoft.com/office/drawing/2014/main" xmlns="" id="{00000000-0008-0000-0600-00002A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59" name="Text Box 45">
          <a:extLst>
            <a:ext uri="{FF2B5EF4-FFF2-40B4-BE49-F238E27FC236}">
              <a16:creationId xmlns:a16="http://schemas.microsoft.com/office/drawing/2014/main" xmlns="" id="{00000000-0008-0000-0600-00002B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0" name="Text Box 46">
          <a:extLst>
            <a:ext uri="{FF2B5EF4-FFF2-40B4-BE49-F238E27FC236}">
              <a16:creationId xmlns:a16="http://schemas.microsoft.com/office/drawing/2014/main" xmlns="" id="{00000000-0008-0000-0600-00002C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1" name="Text Box 47">
          <a:extLst>
            <a:ext uri="{FF2B5EF4-FFF2-40B4-BE49-F238E27FC236}">
              <a16:creationId xmlns:a16="http://schemas.microsoft.com/office/drawing/2014/main" xmlns="" id="{00000000-0008-0000-0600-00002D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862" name="Text Box 48">
          <a:extLst>
            <a:ext uri="{FF2B5EF4-FFF2-40B4-BE49-F238E27FC236}">
              <a16:creationId xmlns:a16="http://schemas.microsoft.com/office/drawing/2014/main" xmlns="" id="{00000000-0008-0000-0600-00002E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3" name="Text Box 49">
          <a:extLst>
            <a:ext uri="{FF2B5EF4-FFF2-40B4-BE49-F238E27FC236}">
              <a16:creationId xmlns:a16="http://schemas.microsoft.com/office/drawing/2014/main" xmlns="" id="{00000000-0008-0000-0600-00002F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4" name="Text Box 50">
          <a:extLst>
            <a:ext uri="{FF2B5EF4-FFF2-40B4-BE49-F238E27FC236}">
              <a16:creationId xmlns:a16="http://schemas.microsoft.com/office/drawing/2014/main" xmlns="" id="{00000000-0008-0000-0600-000030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5" name="Text Box 51">
          <a:extLst>
            <a:ext uri="{FF2B5EF4-FFF2-40B4-BE49-F238E27FC236}">
              <a16:creationId xmlns:a16="http://schemas.microsoft.com/office/drawing/2014/main" xmlns="" id="{00000000-0008-0000-0600-000031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6" name="Text Box 52">
          <a:extLst>
            <a:ext uri="{FF2B5EF4-FFF2-40B4-BE49-F238E27FC236}">
              <a16:creationId xmlns:a16="http://schemas.microsoft.com/office/drawing/2014/main" xmlns="" id="{00000000-0008-0000-0600-000032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7" name="Text Box 53">
          <a:extLst>
            <a:ext uri="{FF2B5EF4-FFF2-40B4-BE49-F238E27FC236}">
              <a16:creationId xmlns:a16="http://schemas.microsoft.com/office/drawing/2014/main" xmlns="" id="{00000000-0008-0000-0600-000033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8" name="Text Box 54">
          <a:extLst>
            <a:ext uri="{FF2B5EF4-FFF2-40B4-BE49-F238E27FC236}">
              <a16:creationId xmlns:a16="http://schemas.microsoft.com/office/drawing/2014/main" xmlns="" id="{00000000-0008-0000-0600-000034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69" name="Text Box 55">
          <a:extLst>
            <a:ext uri="{FF2B5EF4-FFF2-40B4-BE49-F238E27FC236}">
              <a16:creationId xmlns:a16="http://schemas.microsoft.com/office/drawing/2014/main" xmlns="" id="{00000000-0008-0000-0600-000035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0" name="Text Box 56">
          <a:extLst>
            <a:ext uri="{FF2B5EF4-FFF2-40B4-BE49-F238E27FC236}">
              <a16:creationId xmlns:a16="http://schemas.microsoft.com/office/drawing/2014/main" xmlns="" id="{00000000-0008-0000-0600-000036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1" name="Text Box 57">
          <a:extLst>
            <a:ext uri="{FF2B5EF4-FFF2-40B4-BE49-F238E27FC236}">
              <a16:creationId xmlns:a16="http://schemas.microsoft.com/office/drawing/2014/main" xmlns="" id="{00000000-0008-0000-0600-000037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2" name="Text Box 58">
          <a:extLst>
            <a:ext uri="{FF2B5EF4-FFF2-40B4-BE49-F238E27FC236}">
              <a16:creationId xmlns:a16="http://schemas.microsoft.com/office/drawing/2014/main" xmlns="" id="{00000000-0008-0000-0600-000038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3" name="Text Box 59">
          <a:extLst>
            <a:ext uri="{FF2B5EF4-FFF2-40B4-BE49-F238E27FC236}">
              <a16:creationId xmlns:a16="http://schemas.microsoft.com/office/drawing/2014/main" xmlns="" id="{00000000-0008-0000-0600-000039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4" name="Text Box 60">
          <a:extLst>
            <a:ext uri="{FF2B5EF4-FFF2-40B4-BE49-F238E27FC236}">
              <a16:creationId xmlns:a16="http://schemas.microsoft.com/office/drawing/2014/main" xmlns="" id="{00000000-0008-0000-0600-00003A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5" name="Text Box 61">
          <a:extLst>
            <a:ext uri="{FF2B5EF4-FFF2-40B4-BE49-F238E27FC236}">
              <a16:creationId xmlns:a16="http://schemas.microsoft.com/office/drawing/2014/main" xmlns="" id="{00000000-0008-0000-0600-00003B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6" name="Text Box 62">
          <a:extLst>
            <a:ext uri="{FF2B5EF4-FFF2-40B4-BE49-F238E27FC236}">
              <a16:creationId xmlns:a16="http://schemas.microsoft.com/office/drawing/2014/main" xmlns="" id="{00000000-0008-0000-0600-00003C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7" name="Text Box 63">
          <a:extLst>
            <a:ext uri="{FF2B5EF4-FFF2-40B4-BE49-F238E27FC236}">
              <a16:creationId xmlns:a16="http://schemas.microsoft.com/office/drawing/2014/main" xmlns="" id="{00000000-0008-0000-0600-00003D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8" name="Text Box 64">
          <a:extLst>
            <a:ext uri="{FF2B5EF4-FFF2-40B4-BE49-F238E27FC236}">
              <a16:creationId xmlns:a16="http://schemas.microsoft.com/office/drawing/2014/main" xmlns="" id="{00000000-0008-0000-0600-00003E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79" name="Text Box 65">
          <a:extLst>
            <a:ext uri="{FF2B5EF4-FFF2-40B4-BE49-F238E27FC236}">
              <a16:creationId xmlns:a16="http://schemas.microsoft.com/office/drawing/2014/main" xmlns="" id="{00000000-0008-0000-0600-00003F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0" name="Text Box 66">
          <a:extLst>
            <a:ext uri="{FF2B5EF4-FFF2-40B4-BE49-F238E27FC236}">
              <a16:creationId xmlns:a16="http://schemas.microsoft.com/office/drawing/2014/main" xmlns="" id="{00000000-0008-0000-0600-000040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1" name="Text Box 67">
          <a:extLst>
            <a:ext uri="{FF2B5EF4-FFF2-40B4-BE49-F238E27FC236}">
              <a16:creationId xmlns:a16="http://schemas.microsoft.com/office/drawing/2014/main" xmlns="" id="{00000000-0008-0000-0600-000041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2" name="Text Box 68">
          <a:extLst>
            <a:ext uri="{FF2B5EF4-FFF2-40B4-BE49-F238E27FC236}">
              <a16:creationId xmlns:a16="http://schemas.microsoft.com/office/drawing/2014/main" xmlns="" id="{00000000-0008-0000-0600-000042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3" name="Text Box 69">
          <a:extLst>
            <a:ext uri="{FF2B5EF4-FFF2-40B4-BE49-F238E27FC236}">
              <a16:creationId xmlns:a16="http://schemas.microsoft.com/office/drawing/2014/main" xmlns="" id="{00000000-0008-0000-0600-000043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4" name="Text Box 70">
          <a:extLst>
            <a:ext uri="{FF2B5EF4-FFF2-40B4-BE49-F238E27FC236}">
              <a16:creationId xmlns:a16="http://schemas.microsoft.com/office/drawing/2014/main" xmlns="" id="{00000000-0008-0000-0600-000044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5" name="Text Box 71">
          <a:extLst>
            <a:ext uri="{FF2B5EF4-FFF2-40B4-BE49-F238E27FC236}">
              <a16:creationId xmlns:a16="http://schemas.microsoft.com/office/drawing/2014/main" xmlns="" id="{00000000-0008-0000-0600-000045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6" name="Text Box 72">
          <a:extLst>
            <a:ext uri="{FF2B5EF4-FFF2-40B4-BE49-F238E27FC236}">
              <a16:creationId xmlns:a16="http://schemas.microsoft.com/office/drawing/2014/main" xmlns="" id="{00000000-0008-0000-0600-000046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7" name="Text Box 73">
          <a:extLst>
            <a:ext uri="{FF2B5EF4-FFF2-40B4-BE49-F238E27FC236}">
              <a16:creationId xmlns:a16="http://schemas.microsoft.com/office/drawing/2014/main" xmlns="" id="{00000000-0008-0000-0600-000047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8" name="Text Box 74">
          <a:extLst>
            <a:ext uri="{FF2B5EF4-FFF2-40B4-BE49-F238E27FC236}">
              <a16:creationId xmlns:a16="http://schemas.microsoft.com/office/drawing/2014/main" xmlns="" id="{00000000-0008-0000-0600-000048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89" name="Text Box 75">
          <a:extLst>
            <a:ext uri="{FF2B5EF4-FFF2-40B4-BE49-F238E27FC236}">
              <a16:creationId xmlns:a16="http://schemas.microsoft.com/office/drawing/2014/main" xmlns="" id="{00000000-0008-0000-0600-000049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0" name="Text Box 76">
          <a:extLst>
            <a:ext uri="{FF2B5EF4-FFF2-40B4-BE49-F238E27FC236}">
              <a16:creationId xmlns:a16="http://schemas.microsoft.com/office/drawing/2014/main" xmlns="" id="{00000000-0008-0000-0600-00004A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1" name="Text Box 77">
          <a:extLst>
            <a:ext uri="{FF2B5EF4-FFF2-40B4-BE49-F238E27FC236}">
              <a16:creationId xmlns:a16="http://schemas.microsoft.com/office/drawing/2014/main" xmlns="" id="{00000000-0008-0000-0600-00004B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2" name="Text Box 78">
          <a:extLst>
            <a:ext uri="{FF2B5EF4-FFF2-40B4-BE49-F238E27FC236}">
              <a16:creationId xmlns:a16="http://schemas.microsoft.com/office/drawing/2014/main" xmlns="" id="{00000000-0008-0000-0600-00004C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3" name="Text Box 79">
          <a:extLst>
            <a:ext uri="{FF2B5EF4-FFF2-40B4-BE49-F238E27FC236}">
              <a16:creationId xmlns:a16="http://schemas.microsoft.com/office/drawing/2014/main" xmlns="" id="{00000000-0008-0000-0600-00004D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4" name="Text Box 80">
          <a:extLst>
            <a:ext uri="{FF2B5EF4-FFF2-40B4-BE49-F238E27FC236}">
              <a16:creationId xmlns:a16="http://schemas.microsoft.com/office/drawing/2014/main" xmlns="" id="{00000000-0008-0000-0600-00004E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5" name="Text Box 81">
          <a:extLst>
            <a:ext uri="{FF2B5EF4-FFF2-40B4-BE49-F238E27FC236}">
              <a16:creationId xmlns:a16="http://schemas.microsoft.com/office/drawing/2014/main" xmlns="" id="{00000000-0008-0000-0600-00004F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6" name="Text Box 82">
          <a:extLst>
            <a:ext uri="{FF2B5EF4-FFF2-40B4-BE49-F238E27FC236}">
              <a16:creationId xmlns:a16="http://schemas.microsoft.com/office/drawing/2014/main" xmlns="" id="{00000000-0008-0000-0600-000050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7" name="Text Box 83">
          <a:extLst>
            <a:ext uri="{FF2B5EF4-FFF2-40B4-BE49-F238E27FC236}">
              <a16:creationId xmlns:a16="http://schemas.microsoft.com/office/drawing/2014/main" xmlns="" id="{00000000-0008-0000-0600-000051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8" name="Text Box 84">
          <a:extLst>
            <a:ext uri="{FF2B5EF4-FFF2-40B4-BE49-F238E27FC236}">
              <a16:creationId xmlns:a16="http://schemas.microsoft.com/office/drawing/2014/main" xmlns="" id="{00000000-0008-0000-0600-000052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899" name="Text Box 85">
          <a:extLst>
            <a:ext uri="{FF2B5EF4-FFF2-40B4-BE49-F238E27FC236}">
              <a16:creationId xmlns:a16="http://schemas.microsoft.com/office/drawing/2014/main" xmlns="" id="{00000000-0008-0000-0600-000053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00" name="Text Box 86">
          <a:extLst>
            <a:ext uri="{FF2B5EF4-FFF2-40B4-BE49-F238E27FC236}">
              <a16:creationId xmlns:a16="http://schemas.microsoft.com/office/drawing/2014/main" xmlns="" id="{00000000-0008-0000-0600-000054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01" name="Text Box 87">
          <a:extLst>
            <a:ext uri="{FF2B5EF4-FFF2-40B4-BE49-F238E27FC236}">
              <a16:creationId xmlns:a16="http://schemas.microsoft.com/office/drawing/2014/main" xmlns="" id="{00000000-0008-0000-0600-000055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02" name="Text Box 88">
          <a:extLst>
            <a:ext uri="{FF2B5EF4-FFF2-40B4-BE49-F238E27FC236}">
              <a16:creationId xmlns:a16="http://schemas.microsoft.com/office/drawing/2014/main" xmlns="" id="{00000000-0008-0000-0600-000056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03" name="Text Box 89">
          <a:extLst>
            <a:ext uri="{FF2B5EF4-FFF2-40B4-BE49-F238E27FC236}">
              <a16:creationId xmlns:a16="http://schemas.microsoft.com/office/drawing/2014/main" xmlns="" id="{00000000-0008-0000-0600-000057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04" name="Text Box 90">
          <a:extLst>
            <a:ext uri="{FF2B5EF4-FFF2-40B4-BE49-F238E27FC236}">
              <a16:creationId xmlns:a16="http://schemas.microsoft.com/office/drawing/2014/main" xmlns="" id="{00000000-0008-0000-0600-000058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05" name="Text Box 91">
          <a:extLst>
            <a:ext uri="{FF2B5EF4-FFF2-40B4-BE49-F238E27FC236}">
              <a16:creationId xmlns:a16="http://schemas.microsoft.com/office/drawing/2014/main" xmlns="" id="{00000000-0008-0000-0600-000059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06" name="Text Box 92">
          <a:extLst>
            <a:ext uri="{FF2B5EF4-FFF2-40B4-BE49-F238E27FC236}">
              <a16:creationId xmlns:a16="http://schemas.microsoft.com/office/drawing/2014/main" xmlns="" id="{00000000-0008-0000-0600-00005A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907" name="Text Box 93">
          <a:extLst>
            <a:ext uri="{FF2B5EF4-FFF2-40B4-BE49-F238E27FC236}">
              <a16:creationId xmlns:a16="http://schemas.microsoft.com/office/drawing/2014/main" xmlns="" id="{00000000-0008-0000-0600-00005B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2908" name="Text Box 94">
          <a:extLst>
            <a:ext uri="{FF2B5EF4-FFF2-40B4-BE49-F238E27FC236}">
              <a16:creationId xmlns:a16="http://schemas.microsoft.com/office/drawing/2014/main" xmlns="" id="{00000000-0008-0000-0600-00005C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09" name="Text Box 95">
          <a:extLst>
            <a:ext uri="{FF2B5EF4-FFF2-40B4-BE49-F238E27FC236}">
              <a16:creationId xmlns:a16="http://schemas.microsoft.com/office/drawing/2014/main" xmlns="" id="{00000000-0008-0000-0600-00005D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0" name="Text Box 96">
          <a:extLst>
            <a:ext uri="{FF2B5EF4-FFF2-40B4-BE49-F238E27FC236}">
              <a16:creationId xmlns:a16="http://schemas.microsoft.com/office/drawing/2014/main" xmlns="" id="{00000000-0008-0000-0600-00005E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1" name="Text Box 97">
          <a:extLst>
            <a:ext uri="{FF2B5EF4-FFF2-40B4-BE49-F238E27FC236}">
              <a16:creationId xmlns:a16="http://schemas.microsoft.com/office/drawing/2014/main" xmlns="" id="{00000000-0008-0000-0600-00005F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2" name="Text Box 98">
          <a:extLst>
            <a:ext uri="{FF2B5EF4-FFF2-40B4-BE49-F238E27FC236}">
              <a16:creationId xmlns:a16="http://schemas.microsoft.com/office/drawing/2014/main" xmlns="" id="{00000000-0008-0000-0600-000060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3" name="Text Box 99">
          <a:extLst>
            <a:ext uri="{FF2B5EF4-FFF2-40B4-BE49-F238E27FC236}">
              <a16:creationId xmlns:a16="http://schemas.microsoft.com/office/drawing/2014/main" xmlns="" id="{00000000-0008-0000-0600-000061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4" name="Text Box 100">
          <a:extLst>
            <a:ext uri="{FF2B5EF4-FFF2-40B4-BE49-F238E27FC236}">
              <a16:creationId xmlns:a16="http://schemas.microsoft.com/office/drawing/2014/main" xmlns="" id="{00000000-0008-0000-0600-000062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5" name="Text Box 101">
          <a:extLst>
            <a:ext uri="{FF2B5EF4-FFF2-40B4-BE49-F238E27FC236}">
              <a16:creationId xmlns:a16="http://schemas.microsoft.com/office/drawing/2014/main" xmlns="" id="{00000000-0008-0000-0600-000063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6" name="Text Box 102">
          <a:extLst>
            <a:ext uri="{FF2B5EF4-FFF2-40B4-BE49-F238E27FC236}">
              <a16:creationId xmlns:a16="http://schemas.microsoft.com/office/drawing/2014/main" xmlns="" id="{00000000-0008-0000-0600-000064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7" name="Text Box 103">
          <a:extLst>
            <a:ext uri="{FF2B5EF4-FFF2-40B4-BE49-F238E27FC236}">
              <a16:creationId xmlns:a16="http://schemas.microsoft.com/office/drawing/2014/main" xmlns="" id="{00000000-0008-0000-0600-000065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8" name="Text Box 104">
          <a:extLst>
            <a:ext uri="{FF2B5EF4-FFF2-40B4-BE49-F238E27FC236}">
              <a16:creationId xmlns:a16="http://schemas.microsoft.com/office/drawing/2014/main" xmlns="" id="{00000000-0008-0000-0600-000066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19" name="Text Box 105">
          <a:extLst>
            <a:ext uri="{FF2B5EF4-FFF2-40B4-BE49-F238E27FC236}">
              <a16:creationId xmlns:a16="http://schemas.microsoft.com/office/drawing/2014/main" xmlns="" id="{00000000-0008-0000-0600-000067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0" name="Text Box 106">
          <a:extLst>
            <a:ext uri="{FF2B5EF4-FFF2-40B4-BE49-F238E27FC236}">
              <a16:creationId xmlns:a16="http://schemas.microsoft.com/office/drawing/2014/main" xmlns="" id="{00000000-0008-0000-0600-000068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1" name="Text Box 107">
          <a:extLst>
            <a:ext uri="{FF2B5EF4-FFF2-40B4-BE49-F238E27FC236}">
              <a16:creationId xmlns:a16="http://schemas.microsoft.com/office/drawing/2014/main" xmlns="" id="{00000000-0008-0000-0600-000069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2" name="Text Box 108">
          <a:extLst>
            <a:ext uri="{FF2B5EF4-FFF2-40B4-BE49-F238E27FC236}">
              <a16:creationId xmlns:a16="http://schemas.microsoft.com/office/drawing/2014/main" xmlns="" id="{00000000-0008-0000-0600-00006A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3" name="Text Box 109">
          <a:extLst>
            <a:ext uri="{FF2B5EF4-FFF2-40B4-BE49-F238E27FC236}">
              <a16:creationId xmlns:a16="http://schemas.microsoft.com/office/drawing/2014/main" xmlns="" id="{00000000-0008-0000-0600-00006B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4" name="Text Box 110">
          <a:extLst>
            <a:ext uri="{FF2B5EF4-FFF2-40B4-BE49-F238E27FC236}">
              <a16:creationId xmlns:a16="http://schemas.microsoft.com/office/drawing/2014/main" xmlns="" id="{00000000-0008-0000-0600-00006C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5" name="Text Box 111">
          <a:extLst>
            <a:ext uri="{FF2B5EF4-FFF2-40B4-BE49-F238E27FC236}">
              <a16:creationId xmlns:a16="http://schemas.microsoft.com/office/drawing/2014/main" xmlns="" id="{00000000-0008-0000-0600-00006D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6" name="Text Box 112">
          <a:extLst>
            <a:ext uri="{FF2B5EF4-FFF2-40B4-BE49-F238E27FC236}">
              <a16:creationId xmlns:a16="http://schemas.microsoft.com/office/drawing/2014/main" xmlns="" id="{00000000-0008-0000-0600-00006E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7" name="Text Box 113">
          <a:extLst>
            <a:ext uri="{FF2B5EF4-FFF2-40B4-BE49-F238E27FC236}">
              <a16:creationId xmlns:a16="http://schemas.microsoft.com/office/drawing/2014/main" xmlns="" id="{00000000-0008-0000-0600-00006F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8" name="Text Box 114">
          <a:extLst>
            <a:ext uri="{FF2B5EF4-FFF2-40B4-BE49-F238E27FC236}">
              <a16:creationId xmlns:a16="http://schemas.microsoft.com/office/drawing/2014/main" xmlns="" id="{00000000-0008-0000-0600-000070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29" name="Text Box 115">
          <a:extLst>
            <a:ext uri="{FF2B5EF4-FFF2-40B4-BE49-F238E27FC236}">
              <a16:creationId xmlns:a16="http://schemas.microsoft.com/office/drawing/2014/main" xmlns="" id="{00000000-0008-0000-0600-000071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30" name="Text Box 116">
          <a:extLst>
            <a:ext uri="{FF2B5EF4-FFF2-40B4-BE49-F238E27FC236}">
              <a16:creationId xmlns:a16="http://schemas.microsoft.com/office/drawing/2014/main" xmlns="" id="{00000000-0008-0000-0600-000072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31" name="Text Box 117">
          <a:extLst>
            <a:ext uri="{FF2B5EF4-FFF2-40B4-BE49-F238E27FC236}">
              <a16:creationId xmlns:a16="http://schemas.microsoft.com/office/drawing/2014/main" xmlns="" id="{00000000-0008-0000-0600-000073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49</xdr:row>
      <xdr:rowOff>0</xdr:rowOff>
    </xdr:from>
    <xdr:to>
      <xdr:col>22</xdr:col>
      <xdr:colOff>2162175</xdr:colOff>
      <xdr:row>49</xdr:row>
      <xdr:rowOff>161925</xdr:rowOff>
    </xdr:to>
    <xdr:sp macro="" textlink="">
      <xdr:nvSpPr>
        <xdr:cNvPr id="2932" name="Text Box 118">
          <a:extLst>
            <a:ext uri="{FF2B5EF4-FFF2-40B4-BE49-F238E27FC236}">
              <a16:creationId xmlns:a16="http://schemas.microsoft.com/office/drawing/2014/main" xmlns="" id="{00000000-0008-0000-0600-0000740B0000}"/>
            </a:ext>
          </a:extLst>
        </xdr:cNvPr>
        <xdr:cNvSpPr txBox="1">
          <a:spLocks noChangeArrowheads="1"/>
        </xdr:cNvSpPr>
      </xdr:nvSpPr>
      <xdr:spPr bwMode="auto">
        <a:xfrm>
          <a:off x="20545425" y="25936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88</xdr:row>
      <xdr:rowOff>0</xdr:rowOff>
    </xdr:from>
    <xdr:to>
      <xdr:col>22</xdr:col>
      <xdr:colOff>2162175</xdr:colOff>
      <xdr:row>88</xdr:row>
      <xdr:rowOff>161925</xdr:rowOff>
    </xdr:to>
    <xdr:sp macro="" textlink="">
      <xdr:nvSpPr>
        <xdr:cNvPr id="2933" name="Text Box 119">
          <a:extLst>
            <a:ext uri="{FF2B5EF4-FFF2-40B4-BE49-F238E27FC236}">
              <a16:creationId xmlns:a16="http://schemas.microsoft.com/office/drawing/2014/main" xmlns="" id="{00000000-0008-0000-0600-0000750B0000}"/>
            </a:ext>
          </a:extLst>
        </xdr:cNvPr>
        <xdr:cNvSpPr txBox="1">
          <a:spLocks noChangeArrowheads="1"/>
        </xdr:cNvSpPr>
      </xdr:nvSpPr>
      <xdr:spPr bwMode="auto">
        <a:xfrm>
          <a:off x="20545425" y="477202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88</xdr:row>
      <xdr:rowOff>0</xdr:rowOff>
    </xdr:from>
    <xdr:to>
      <xdr:col>22</xdr:col>
      <xdr:colOff>2162175</xdr:colOff>
      <xdr:row>88</xdr:row>
      <xdr:rowOff>161925</xdr:rowOff>
    </xdr:to>
    <xdr:sp macro="" textlink="">
      <xdr:nvSpPr>
        <xdr:cNvPr id="2934" name="Text Box 120">
          <a:extLst>
            <a:ext uri="{FF2B5EF4-FFF2-40B4-BE49-F238E27FC236}">
              <a16:creationId xmlns:a16="http://schemas.microsoft.com/office/drawing/2014/main" xmlns="" id="{00000000-0008-0000-0600-0000760B0000}"/>
            </a:ext>
          </a:extLst>
        </xdr:cNvPr>
        <xdr:cNvSpPr txBox="1">
          <a:spLocks noChangeArrowheads="1"/>
        </xdr:cNvSpPr>
      </xdr:nvSpPr>
      <xdr:spPr bwMode="auto">
        <a:xfrm>
          <a:off x="20545425" y="477202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35" name="Text Box 123">
          <a:extLst>
            <a:ext uri="{FF2B5EF4-FFF2-40B4-BE49-F238E27FC236}">
              <a16:creationId xmlns:a16="http://schemas.microsoft.com/office/drawing/2014/main" xmlns="" id="{00000000-0008-0000-0600-000077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36" name="Text Box 124">
          <a:extLst>
            <a:ext uri="{FF2B5EF4-FFF2-40B4-BE49-F238E27FC236}">
              <a16:creationId xmlns:a16="http://schemas.microsoft.com/office/drawing/2014/main" xmlns="" id="{00000000-0008-0000-0600-000078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37" name="Text Box 125">
          <a:extLst>
            <a:ext uri="{FF2B5EF4-FFF2-40B4-BE49-F238E27FC236}">
              <a16:creationId xmlns:a16="http://schemas.microsoft.com/office/drawing/2014/main" xmlns="" id="{00000000-0008-0000-0600-000079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38" name="Text Box 126">
          <a:extLst>
            <a:ext uri="{FF2B5EF4-FFF2-40B4-BE49-F238E27FC236}">
              <a16:creationId xmlns:a16="http://schemas.microsoft.com/office/drawing/2014/main" xmlns="" id="{00000000-0008-0000-0600-00007A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39" name="Text Box 127">
          <a:extLst>
            <a:ext uri="{FF2B5EF4-FFF2-40B4-BE49-F238E27FC236}">
              <a16:creationId xmlns:a16="http://schemas.microsoft.com/office/drawing/2014/main" xmlns="" id="{00000000-0008-0000-0600-00007B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40" name="Text Box 128">
          <a:extLst>
            <a:ext uri="{FF2B5EF4-FFF2-40B4-BE49-F238E27FC236}">
              <a16:creationId xmlns:a16="http://schemas.microsoft.com/office/drawing/2014/main" xmlns="" id="{00000000-0008-0000-0600-00007C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41" name="Text Box 129">
          <a:extLst>
            <a:ext uri="{FF2B5EF4-FFF2-40B4-BE49-F238E27FC236}">
              <a16:creationId xmlns:a16="http://schemas.microsoft.com/office/drawing/2014/main" xmlns="" id="{00000000-0008-0000-0600-00007D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2942" name="Text Box 130">
          <a:extLst>
            <a:ext uri="{FF2B5EF4-FFF2-40B4-BE49-F238E27FC236}">
              <a16:creationId xmlns:a16="http://schemas.microsoft.com/office/drawing/2014/main" xmlns="" id="{00000000-0008-0000-0600-00007E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2162175</xdr:colOff>
      <xdr:row>77</xdr:row>
      <xdr:rowOff>0</xdr:rowOff>
    </xdr:from>
    <xdr:to>
      <xdr:col>22</xdr:col>
      <xdr:colOff>2247900</xdr:colOff>
      <xdr:row>77</xdr:row>
      <xdr:rowOff>200025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00000000-0008-0000-0600-00007F0B0000}"/>
            </a:ext>
          </a:extLst>
        </xdr:cNvPr>
        <xdr:cNvSpPr txBox="1">
          <a:spLocks noChangeArrowheads="1"/>
        </xdr:cNvSpPr>
      </xdr:nvSpPr>
      <xdr:spPr bwMode="auto">
        <a:xfrm>
          <a:off x="2054542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77</xdr:row>
      <xdr:rowOff>0</xdr:rowOff>
    </xdr:from>
    <xdr:to>
      <xdr:col>22</xdr:col>
      <xdr:colOff>2247900</xdr:colOff>
      <xdr:row>77</xdr:row>
      <xdr:rowOff>200025</xdr:rowOff>
    </xdr:to>
    <xdr:sp macro="" textlink="">
      <xdr:nvSpPr>
        <xdr:cNvPr id="2944" name="Text Box 118">
          <a:extLst>
            <a:ext uri="{FF2B5EF4-FFF2-40B4-BE49-F238E27FC236}">
              <a16:creationId xmlns:a16="http://schemas.microsoft.com/office/drawing/2014/main" xmlns="" id="{00000000-0008-0000-0600-0000800B0000}"/>
            </a:ext>
          </a:extLst>
        </xdr:cNvPr>
        <xdr:cNvSpPr txBox="1">
          <a:spLocks noChangeArrowheads="1"/>
        </xdr:cNvSpPr>
      </xdr:nvSpPr>
      <xdr:spPr bwMode="auto">
        <a:xfrm>
          <a:off x="2054542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165287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00000000-0008-0000-0600-0000810B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622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xmlns="" id="{00000000-0008-0000-0600-000082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xmlns="" id="{00000000-0008-0000-0600-000083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48" name="Text Box 5">
          <a:extLst>
            <a:ext uri="{FF2B5EF4-FFF2-40B4-BE49-F238E27FC236}">
              <a16:creationId xmlns:a16="http://schemas.microsoft.com/office/drawing/2014/main" xmlns="" id="{00000000-0008-0000-0600-000084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49" name="Text Box 6">
          <a:extLst>
            <a:ext uri="{FF2B5EF4-FFF2-40B4-BE49-F238E27FC236}">
              <a16:creationId xmlns:a16="http://schemas.microsoft.com/office/drawing/2014/main" xmlns="" id="{00000000-0008-0000-0600-000085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0" name="Text Box 7">
          <a:extLst>
            <a:ext uri="{FF2B5EF4-FFF2-40B4-BE49-F238E27FC236}">
              <a16:creationId xmlns:a16="http://schemas.microsoft.com/office/drawing/2014/main" xmlns="" id="{00000000-0008-0000-0600-000086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xmlns="" id="{00000000-0008-0000-0600-000087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xmlns="" id="{00000000-0008-0000-0600-000088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3" name="Text Box 10">
          <a:extLst>
            <a:ext uri="{FF2B5EF4-FFF2-40B4-BE49-F238E27FC236}">
              <a16:creationId xmlns:a16="http://schemas.microsoft.com/office/drawing/2014/main" xmlns="" id="{00000000-0008-0000-0600-000089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4" name="Text Box 11">
          <a:extLst>
            <a:ext uri="{FF2B5EF4-FFF2-40B4-BE49-F238E27FC236}">
              <a16:creationId xmlns:a16="http://schemas.microsoft.com/office/drawing/2014/main" xmlns="" id="{00000000-0008-0000-0600-00008A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5" name="Text Box 12">
          <a:extLst>
            <a:ext uri="{FF2B5EF4-FFF2-40B4-BE49-F238E27FC236}">
              <a16:creationId xmlns:a16="http://schemas.microsoft.com/office/drawing/2014/main" xmlns="" id="{00000000-0008-0000-0600-00008B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xmlns="" id="{00000000-0008-0000-0600-00008C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7" name="Text Box 14">
          <a:extLst>
            <a:ext uri="{FF2B5EF4-FFF2-40B4-BE49-F238E27FC236}">
              <a16:creationId xmlns:a16="http://schemas.microsoft.com/office/drawing/2014/main" xmlns="" id="{00000000-0008-0000-0600-00008D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xmlns="" id="{00000000-0008-0000-0600-00008E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59" name="Text Box 16">
          <a:extLst>
            <a:ext uri="{FF2B5EF4-FFF2-40B4-BE49-F238E27FC236}">
              <a16:creationId xmlns:a16="http://schemas.microsoft.com/office/drawing/2014/main" xmlns="" id="{00000000-0008-0000-0600-00008F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0" name="Text Box 17">
          <a:extLst>
            <a:ext uri="{FF2B5EF4-FFF2-40B4-BE49-F238E27FC236}">
              <a16:creationId xmlns:a16="http://schemas.microsoft.com/office/drawing/2014/main" xmlns="" id="{00000000-0008-0000-0600-000090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1" name="Text Box 18">
          <a:extLst>
            <a:ext uri="{FF2B5EF4-FFF2-40B4-BE49-F238E27FC236}">
              <a16:creationId xmlns:a16="http://schemas.microsoft.com/office/drawing/2014/main" xmlns="" id="{00000000-0008-0000-0600-000091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2" name="Text Box 19">
          <a:extLst>
            <a:ext uri="{FF2B5EF4-FFF2-40B4-BE49-F238E27FC236}">
              <a16:creationId xmlns:a16="http://schemas.microsoft.com/office/drawing/2014/main" xmlns="" id="{00000000-0008-0000-0600-000092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3" name="Text Box 20">
          <a:extLst>
            <a:ext uri="{FF2B5EF4-FFF2-40B4-BE49-F238E27FC236}">
              <a16:creationId xmlns:a16="http://schemas.microsoft.com/office/drawing/2014/main" xmlns="" id="{00000000-0008-0000-0600-000093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4" name="Text Box 21">
          <a:extLst>
            <a:ext uri="{FF2B5EF4-FFF2-40B4-BE49-F238E27FC236}">
              <a16:creationId xmlns:a16="http://schemas.microsoft.com/office/drawing/2014/main" xmlns="" id="{00000000-0008-0000-0600-000094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5" name="Text Box 22">
          <a:extLst>
            <a:ext uri="{FF2B5EF4-FFF2-40B4-BE49-F238E27FC236}">
              <a16:creationId xmlns:a16="http://schemas.microsoft.com/office/drawing/2014/main" xmlns="" id="{00000000-0008-0000-0600-000095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6" name="Text Box 23">
          <a:extLst>
            <a:ext uri="{FF2B5EF4-FFF2-40B4-BE49-F238E27FC236}">
              <a16:creationId xmlns:a16="http://schemas.microsoft.com/office/drawing/2014/main" xmlns="" id="{00000000-0008-0000-0600-000096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7" name="Text Box 24">
          <a:extLst>
            <a:ext uri="{FF2B5EF4-FFF2-40B4-BE49-F238E27FC236}">
              <a16:creationId xmlns:a16="http://schemas.microsoft.com/office/drawing/2014/main" xmlns="" id="{00000000-0008-0000-0600-000097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68" name="Text Box 25">
          <a:extLst>
            <a:ext uri="{FF2B5EF4-FFF2-40B4-BE49-F238E27FC236}">
              <a16:creationId xmlns:a16="http://schemas.microsoft.com/office/drawing/2014/main" xmlns="" id="{00000000-0008-0000-0600-000098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69" name="Text Box 26">
          <a:extLst>
            <a:ext uri="{FF2B5EF4-FFF2-40B4-BE49-F238E27FC236}">
              <a16:creationId xmlns:a16="http://schemas.microsoft.com/office/drawing/2014/main" xmlns="" id="{00000000-0008-0000-0600-000099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0" name="Text Box 27">
          <a:extLst>
            <a:ext uri="{FF2B5EF4-FFF2-40B4-BE49-F238E27FC236}">
              <a16:creationId xmlns:a16="http://schemas.microsoft.com/office/drawing/2014/main" xmlns="" id="{00000000-0008-0000-0600-00009A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1" name="Text Box 28">
          <a:extLst>
            <a:ext uri="{FF2B5EF4-FFF2-40B4-BE49-F238E27FC236}">
              <a16:creationId xmlns:a16="http://schemas.microsoft.com/office/drawing/2014/main" xmlns="" id="{00000000-0008-0000-0600-00009B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2" name="Text Box 29">
          <a:extLst>
            <a:ext uri="{FF2B5EF4-FFF2-40B4-BE49-F238E27FC236}">
              <a16:creationId xmlns:a16="http://schemas.microsoft.com/office/drawing/2014/main" xmlns="" id="{00000000-0008-0000-0600-00009C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3" name="Text Box 30">
          <a:extLst>
            <a:ext uri="{FF2B5EF4-FFF2-40B4-BE49-F238E27FC236}">
              <a16:creationId xmlns:a16="http://schemas.microsoft.com/office/drawing/2014/main" xmlns="" id="{00000000-0008-0000-0600-00009D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4" name="Text Box 31">
          <a:extLst>
            <a:ext uri="{FF2B5EF4-FFF2-40B4-BE49-F238E27FC236}">
              <a16:creationId xmlns:a16="http://schemas.microsoft.com/office/drawing/2014/main" xmlns="" id="{00000000-0008-0000-0600-00009E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5" name="Text Box 32">
          <a:extLst>
            <a:ext uri="{FF2B5EF4-FFF2-40B4-BE49-F238E27FC236}">
              <a16:creationId xmlns:a16="http://schemas.microsoft.com/office/drawing/2014/main" xmlns="" id="{00000000-0008-0000-0600-00009F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6" name="Text Box 33">
          <a:extLst>
            <a:ext uri="{FF2B5EF4-FFF2-40B4-BE49-F238E27FC236}">
              <a16:creationId xmlns:a16="http://schemas.microsoft.com/office/drawing/2014/main" xmlns="" id="{00000000-0008-0000-0600-0000A0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7" name="Text Box 34">
          <a:extLst>
            <a:ext uri="{FF2B5EF4-FFF2-40B4-BE49-F238E27FC236}">
              <a16:creationId xmlns:a16="http://schemas.microsoft.com/office/drawing/2014/main" xmlns="" id="{00000000-0008-0000-0600-0000A1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8" name="Text Box 35">
          <a:extLst>
            <a:ext uri="{FF2B5EF4-FFF2-40B4-BE49-F238E27FC236}">
              <a16:creationId xmlns:a16="http://schemas.microsoft.com/office/drawing/2014/main" xmlns="" id="{00000000-0008-0000-0600-0000A2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79" name="Text Box 36">
          <a:extLst>
            <a:ext uri="{FF2B5EF4-FFF2-40B4-BE49-F238E27FC236}">
              <a16:creationId xmlns:a16="http://schemas.microsoft.com/office/drawing/2014/main" xmlns="" id="{00000000-0008-0000-0600-0000A3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0" name="Text Box 37">
          <a:extLst>
            <a:ext uri="{FF2B5EF4-FFF2-40B4-BE49-F238E27FC236}">
              <a16:creationId xmlns:a16="http://schemas.microsoft.com/office/drawing/2014/main" xmlns="" id="{00000000-0008-0000-0600-0000A4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1" name="Text Box 38">
          <a:extLst>
            <a:ext uri="{FF2B5EF4-FFF2-40B4-BE49-F238E27FC236}">
              <a16:creationId xmlns:a16="http://schemas.microsoft.com/office/drawing/2014/main" xmlns="" id="{00000000-0008-0000-0600-0000A5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2" name="Text Box 39">
          <a:extLst>
            <a:ext uri="{FF2B5EF4-FFF2-40B4-BE49-F238E27FC236}">
              <a16:creationId xmlns:a16="http://schemas.microsoft.com/office/drawing/2014/main" xmlns="" id="{00000000-0008-0000-0600-0000A6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3" name="Text Box 40">
          <a:extLst>
            <a:ext uri="{FF2B5EF4-FFF2-40B4-BE49-F238E27FC236}">
              <a16:creationId xmlns:a16="http://schemas.microsoft.com/office/drawing/2014/main" xmlns="" id="{00000000-0008-0000-0600-0000A7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4" name="Text Box 41">
          <a:extLst>
            <a:ext uri="{FF2B5EF4-FFF2-40B4-BE49-F238E27FC236}">
              <a16:creationId xmlns:a16="http://schemas.microsoft.com/office/drawing/2014/main" xmlns="" id="{00000000-0008-0000-0600-0000A8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5" name="Text Box 42">
          <a:extLst>
            <a:ext uri="{FF2B5EF4-FFF2-40B4-BE49-F238E27FC236}">
              <a16:creationId xmlns:a16="http://schemas.microsoft.com/office/drawing/2014/main" xmlns="" id="{00000000-0008-0000-0600-0000A9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6" name="Text Box 43">
          <a:extLst>
            <a:ext uri="{FF2B5EF4-FFF2-40B4-BE49-F238E27FC236}">
              <a16:creationId xmlns:a16="http://schemas.microsoft.com/office/drawing/2014/main" xmlns="" id="{00000000-0008-0000-0600-0000AA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7" name="Text Box 44">
          <a:extLst>
            <a:ext uri="{FF2B5EF4-FFF2-40B4-BE49-F238E27FC236}">
              <a16:creationId xmlns:a16="http://schemas.microsoft.com/office/drawing/2014/main" xmlns="" id="{00000000-0008-0000-0600-0000AB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8" name="Text Box 45">
          <a:extLst>
            <a:ext uri="{FF2B5EF4-FFF2-40B4-BE49-F238E27FC236}">
              <a16:creationId xmlns:a16="http://schemas.microsoft.com/office/drawing/2014/main" xmlns="" id="{00000000-0008-0000-0600-0000AC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89" name="Text Box 46">
          <a:extLst>
            <a:ext uri="{FF2B5EF4-FFF2-40B4-BE49-F238E27FC236}">
              <a16:creationId xmlns:a16="http://schemas.microsoft.com/office/drawing/2014/main" xmlns="" id="{00000000-0008-0000-0600-0000AD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0" name="Text Box 47">
          <a:extLst>
            <a:ext uri="{FF2B5EF4-FFF2-40B4-BE49-F238E27FC236}">
              <a16:creationId xmlns:a16="http://schemas.microsoft.com/office/drawing/2014/main" xmlns="" id="{00000000-0008-0000-0600-0000AE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2991" name="Text Box 48">
          <a:extLst>
            <a:ext uri="{FF2B5EF4-FFF2-40B4-BE49-F238E27FC236}">
              <a16:creationId xmlns:a16="http://schemas.microsoft.com/office/drawing/2014/main" xmlns="" id="{00000000-0008-0000-0600-0000AF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2" name="Text Box 49">
          <a:extLst>
            <a:ext uri="{FF2B5EF4-FFF2-40B4-BE49-F238E27FC236}">
              <a16:creationId xmlns:a16="http://schemas.microsoft.com/office/drawing/2014/main" xmlns="" id="{00000000-0008-0000-0600-0000B0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3" name="Text Box 50">
          <a:extLst>
            <a:ext uri="{FF2B5EF4-FFF2-40B4-BE49-F238E27FC236}">
              <a16:creationId xmlns:a16="http://schemas.microsoft.com/office/drawing/2014/main" xmlns="" id="{00000000-0008-0000-0600-0000B1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4" name="Text Box 51">
          <a:extLst>
            <a:ext uri="{FF2B5EF4-FFF2-40B4-BE49-F238E27FC236}">
              <a16:creationId xmlns:a16="http://schemas.microsoft.com/office/drawing/2014/main" xmlns="" id="{00000000-0008-0000-0600-0000B2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5" name="Text Box 52">
          <a:extLst>
            <a:ext uri="{FF2B5EF4-FFF2-40B4-BE49-F238E27FC236}">
              <a16:creationId xmlns:a16="http://schemas.microsoft.com/office/drawing/2014/main" xmlns="" id="{00000000-0008-0000-0600-0000B3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6" name="Text Box 53">
          <a:extLst>
            <a:ext uri="{FF2B5EF4-FFF2-40B4-BE49-F238E27FC236}">
              <a16:creationId xmlns:a16="http://schemas.microsoft.com/office/drawing/2014/main" xmlns="" id="{00000000-0008-0000-0600-0000B4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7" name="Text Box 54">
          <a:extLst>
            <a:ext uri="{FF2B5EF4-FFF2-40B4-BE49-F238E27FC236}">
              <a16:creationId xmlns:a16="http://schemas.microsoft.com/office/drawing/2014/main" xmlns="" id="{00000000-0008-0000-0600-0000B5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8" name="Text Box 55">
          <a:extLst>
            <a:ext uri="{FF2B5EF4-FFF2-40B4-BE49-F238E27FC236}">
              <a16:creationId xmlns:a16="http://schemas.microsoft.com/office/drawing/2014/main" xmlns="" id="{00000000-0008-0000-0600-0000B6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2999" name="Text Box 56">
          <a:extLst>
            <a:ext uri="{FF2B5EF4-FFF2-40B4-BE49-F238E27FC236}">
              <a16:creationId xmlns:a16="http://schemas.microsoft.com/office/drawing/2014/main" xmlns="" id="{00000000-0008-0000-0600-0000B7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0" name="Text Box 57">
          <a:extLst>
            <a:ext uri="{FF2B5EF4-FFF2-40B4-BE49-F238E27FC236}">
              <a16:creationId xmlns:a16="http://schemas.microsoft.com/office/drawing/2014/main" xmlns="" id="{00000000-0008-0000-0600-0000B8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1" name="Text Box 58">
          <a:extLst>
            <a:ext uri="{FF2B5EF4-FFF2-40B4-BE49-F238E27FC236}">
              <a16:creationId xmlns:a16="http://schemas.microsoft.com/office/drawing/2014/main" xmlns="" id="{00000000-0008-0000-0600-0000B9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2" name="Text Box 59">
          <a:extLst>
            <a:ext uri="{FF2B5EF4-FFF2-40B4-BE49-F238E27FC236}">
              <a16:creationId xmlns:a16="http://schemas.microsoft.com/office/drawing/2014/main" xmlns="" id="{00000000-0008-0000-0600-0000BA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3" name="Text Box 60">
          <a:extLst>
            <a:ext uri="{FF2B5EF4-FFF2-40B4-BE49-F238E27FC236}">
              <a16:creationId xmlns:a16="http://schemas.microsoft.com/office/drawing/2014/main" xmlns="" id="{00000000-0008-0000-0600-0000BB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4" name="Text Box 61">
          <a:extLst>
            <a:ext uri="{FF2B5EF4-FFF2-40B4-BE49-F238E27FC236}">
              <a16:creationId xmlns:a16="http://schemas.microsoft.com/office/drawing/2014/main" xmlns="" id="{00000000-0008-0000-0600-0000BC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5" name="Text Box 62">
          <a:extLst>
            <a:ext uri="{FF2B5EF4-FFF2-40B4-BE49-F238E27FC236}">
              <a16:creationId xmlns:a16="http://schemas.microsoft.com/office/drawing/2014/main" xmlns="" id="{00000000-0008-0000-0600-0000BD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6" name="Text Box 63">
          <a:extLst>
            <a:ext uri="{FF2B5EF4-FFF2-40B4-BE49-F238E27FC236}">
              <a16:creationId xmlns:a16="http://schemas.microsoft.com/office/drawing/2014/main" xmlns="" id="{00000000-0008-0000-0600-0000BE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7" name="Text Box 64">
          <a:extLst>
            <a:ext uri="{FF2B5EF4-FFF2-40B4-BE49-F238E27FC236}">
              <a16:creationId xmlns:a16="http://schemas.microsoft.com/office/drawing/2014/main" xmlns="" id="{00000000-0008-0000-0600-0000BF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8" name="Text Box 65">
          <a:extLst>
            <a:ext uri="{FF2B5EF4-FFF2-40B4-BE49-F238E27FC236}">
              <a16:creationId xmlns:a16="http://schemas.microsoft.com/office/drawing/2014/main" xmlns="" id="{00000000-0008-0000-0600-0000C0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09" name="Text Box 66">
          <a:extLst>
            <a:ext uri="{FF2B5EF4-FFF2-40B4-BE49-F238E27FC236}">
              <a16:creationId xmlns:a16="http://schemas.microsoft.com/office/drawing/2014/main" xmlns="" id="{00000000-0008-0000-0600-0000C1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0" name="Text Box 67">
          <a:extLst>
            <a:ext uri="{FF2B5EF4-FFF2-40B4-BE49-F238E27FC236}">
              <a16:creationId xmlns:a16="http://schemas.microsoft.com/office/drawing/2014/main" xmlns="" id="{00000000-0008-0000-0600-0000C2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1" name="Text Box 68">
          <a:extLst>
            <a:ext uri="{FF2B5EF4-FFF2-40B4-BE49-F238E27FC236}">
              <a16:creationId xmlns:a16="http://schemas.microsoft.com/office/drawing/2014/main" xmlns="" id="{00000000-0008-0000-0600-0000C3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2" name="Text Box 69">
          <a:extLst>
            <a:ext uri="{FF2B5EF4-FFF2-40B4-BE49-F238E27FC236}">
              <a16:creationId xmlns:a16="http://schemas.microsoft.com/office/drawing/2014/main" xmlns="" id="{00000000-0008-0000-0600-0000C4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3" name="Text Box 70">
          <a:extLst>
            <a:ext uri="{FF2B5EF4-FFF2-40B4-BE49-F238E27FC236}">
              <a16:creationId xmlns:a16="http://schemas.microsoft.com/office/drawing/2014/main" xmlns="" id="{00000000-0008-0000-0600-0000C5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4" name="Text Box 71">
          <a:extLst>
            <a:ext uri="{FF2B5EF4-FFF2-40B4-BE49-F238E27FC236}">
              <a16:creationId xmlns:a16="http://schemas.microsoft.com/office/drawing/2014/main" xmlns="" id="{00000000-0008-0000-0600-0000C6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5" name="Text Box 72">
          <a:extLst>
            <a:ext uri="{FF2B5EF4-FFF2-40B4-BE49-F238E27FC236}">
              <a16:creationId xmlns:a16="http://schemas.microsoft.com/office/drawing/2014/main" xmlns="" id="{00000000-0008-0000-0600-0000C7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6" name="Text Box 73">
          <a:extLst>
            <a:ext uri="{FF2B5EF4-FFF2-40B4-BE49-F238E27FC236}">
              <a16:creationId xmlns:a16="http://schemas.microsoft.com/office/drawing/2014/main" xmlns="" id="{00000000-0008-0000-0600-0000C8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7" name="Text Box 74">
          <a:extLst>
            <a:ext uri="{FF2B5EF4-FFF2-40B4-BE49-F238E27FC236}">
              <a16:creationId xmlns:a16="http://schemas.microsoft.com/office/drawing/2014/main" xmlns="" id="{00000000-0008-0000-0600-0000C9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8" name="Text Box 75">
          <a:extLst>
            <a:ext uri="{FF2B5EF4-FFF2-40B4-BE49-F238E27FC236}">
              <a16:creationId xmlns:a16="http://schemas.microsoft.com/office/drawing/2014/main" xmlns="" id="{00000000-0008-0000-0600-0000CA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19" name="Text Box 76">
          <a:extLst>
            <a:ext uri="{FF2B5EF4-FFF2-40B4-BE49-F238E27FC236}">
              <a16:creationId xmlns:a16="http://schemas.microsoft.com/office/drawing/2014/main" xmlns="" id="{00000000-0008-0000-0600-0000CB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0" name="Text Box 77">
          <a:extLst>
            <a:ext uri="{FF2B5EF4-FFF2-40B4-BE49-F238E27FC236}">
              <a16:creationId xmlns:a16="http://schemas.microsoft.com/office/drawing/2014/main" xmlns="" id="{00000000-0008-0000-0600-0000CC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1" name="Text Box 78">
          <a:extLst>
            <a:ext uri="{FF2B5EF4-FFF2-40B4-BE49-F238E27FC236}">
              <a16:creationId xmlns:a16="http://schemas.microsoft.com/office/drawing/2014/main" xmlns="" id="{00000000-0008-0000-0600-0000CD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2" name="Text Box 79">
          <a:extLst>
            <a:ext uri="{FF2B5EF4-FFF2-40B4-BE49-F238E27FC236}">
              <a16:creationId xmlns:a16="http://schemas.microsoft.com/office/drawing/2014/main" xmlns="" id="{00000000-0008-0000-0600-0000CE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3" name="Text Box 80">
          <a:extLst>
            <a:ext uri="{FF2B5EF4-FFF2-40B4-BE49-F238E27FC236}">
              <a16:creationId xmlns:a16="http://schemas.microsoft.com/office/drawing/2014/main" xmlns="" id="{00000000-0008-0000-0600-0000CF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4" name="Text Box 81">
          <a:extLst>
            <a:ext uri="{FF2B5EF4-FFF2-40B4-BE49-F238E27FC236}">
              <a16:creationId xmlns:a16="http://schemas.microsoft.com/office/drawing/2014/main" xmlns="" id="{00000000-0008-0000-0600-0000D0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5" name="Text Box 82">
          <a:extLst>
            <a:ext uri="{FF2B5EF4-FFF2-40B4-BE49-F238E27FC236}">
              <a16:creationId xmlns:a16="http://schemas.microsoft.com/office/drawing/2014/main" xmlns="" id="{00000000-0008-0000-0600-0000D1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6" name="Text Box 83">
          <a:extLst>
            <a:ext uri="{FF2B5EF4-FFF2-40B4-BE49-F238E27FC236}">
              <a16:creationId xmlns:a16="http://schemas.microsoft.com/office/drawing/2014/main" xmlns="" id="{00000000-0008-0000-0600-0000D2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7" name="Text Box 84">
          <a:extLst>
            <a:ext uri="{FF2B5EF4-FFF2-40B4-BE49-F238E27FC236}">
              <a16:creationId xmlns:a16="http://schemas.microsoft.com/office/drawing/2014/main" xmlns="" id="{00000000-0008-0000-0600-0000D3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8" name="Text Box 85">
          <a:extLst>
            <a:ext uri="{FF2B5EF4-FFF2-40B4-BE49-F238E27FC236}">
              <a16:creationId xmlns:a16="http://schemas.microsoft.com/office/drawing/2014/main" xmlns="" id="{00000000-0008-0000-0600-0000D4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29" name="Text Box 86">
          <a:extLst>
            <a:ext uri="{FF2B5EF4-FFF2-40B4-BE49-F238E27FC236}">
              <a16:creationId xmlns:a16="http://schemas.microsoft.com/office/drawing/2014/main" xmlns="" id="{00000000-0008-0000-0600-0000D5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30" name="Text Box 87">
          <a:extLst>
            <a:ext uri="{FF2B5EF4-FFF2-40B4-BE49-F238E27FC236}">
              <a16:creationId xmlns:a16="http://schemas.microsoft.com/office/drawing/2014/main" xmlns="" id="{00000000-0008-0000-0600-0000D6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31" name="Text Box 88">
          <a:extLst>
            <a:ext uri="{FF2B5EF4-FFF2-40B4-BE49-F238E27FC236}">
              <a16:creationId xmlns:a16="http://schemas.microsoft.com/office/drawing/2014/main" xmlns="" id="{00000000-0008-0000-0600-0000D7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32" name="Text Box 89">
          <a:extLst>
            <a:ext uri="{FF2B5EF4-FFF2-40B4-BE49-F238E27FC236}">
              <a16:creationId xmlns:a16="http://schemas.microsoft.com/office/drawing/2014/main" xmlns="" id="{00000000-0008-0000-0600-0000D8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33" name="Text Box 90">
          <a:extLst>
            <a:ext uri="{FF2B5EF4-FFF2-40B4-BE49-F238E27FC236}">
              <a16:creationId xmlns:a16="http://schemas.microsoft.com/office/drawing/2014/main" xmlns="" id="{00000000-0008-0000-0600-0000D9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34" name="Text Box 91">
          <a:extLst>
            <a:ext uri="{FF2B5EF4-FFF2-40B4-BE49-F238E27FC236}">
              <a16:creationId xmlns:a16="http://schemas.microsoft.com/office/drawing/2014/main" xmlns="" id="{00000000-0008-0000-0600-0000DA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035" name="Text Box 92">
          <a:extLst>
            <a:ext uri="{FF2B5EF4-FFF2-40B4-BE49-F238E27FC236}">
              <a16:creationId xmlns:a16="http://schemas.microsoft.com/office/drawing/2014/main" xmlns="" id="{00000000-0008-0000-0600-0000DB0B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3036" name="Text Box 93">
          <a:extLst>
            <a:ext uri="{FF2B5EF4-FFF2-40B4-BE49-F238E27FC236}">
              <a16:creationId xmlns:a16="http://schemas.microsoft.com/office/drawing/2014/main" xmlns="" id="{00000000-0008-0000-0600-0000DC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108</xdr:row>
      <xdr:rowOff>187325</xdr:rowOff>
    </xdr:to>
    <xdr:sp macro="" textlink="">
      <xdr:nvSpPr>
        <xdr:cNvPr id="3037" name="Text Box 94">
          <a:extLst>
            <a:ext uri="{FF2B5EF4-FFF2-40B4-BE49-F238E27FC236}">
              <a16:creationId xmlns:a16="http://schemas.microsoft.com/office/drawing/2014/main" xmlns="" id="{00000000-0008-0000-0600-0000DD0B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38" name="Text Box 95">
          <a:extLst>
            <a:ext uri="{FF2B5EF4-FFF2-40B4-BE49-F238E27FC236}">
              <a16:creationId xmlns:a16="http://schemas.microsoft.com/office/drawing/2014/main" xmlns="" id="{00000000-0008-0000-0600-0000DE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39" name="Text Box 96">
          <a:extLst>
            <a:ext uri="{FF2B5EF4-FFF2-40B4-BE49-F238E27FC236}">
              <a16:creationId xmlns:a16="http://schemas.microsoft.com/office/drawing/2014/main" xmlns="" id="{00000000-0008-0000-0600-0000DF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0" name="Text Box 97">
          <a:extLst>
            <a:ext uri="{FF2B5EF4-FFF2-40B4-BE49-F238E27FC236}">
              <a16:creationId xmlns:a16="http://schemas.microsoft.com/office/drawing/2014/main" xmlns="" id="{00000000-0008-0000-0600-0000E0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1" name="Text Box 98">
          <a:extLst>
            <a:ext uri="{FF2B5EF4-FFF2-40B4-BE49-F238E27FC236}">
              <a16:creationId xmlns:a16="http://schemas.microsoft.com/office/drawing/2014/main" xmlns="" id="{00000000-0008-0000-0600-0000E1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2" name="Text Box 99">
          <a:extLst>
            <a:ext uri="{FF2B5EF4-FFF2-40B4-BE49-F238E27FC236}">
              <a16:creationId xmlns:a16="http://schemas.microsoft.com/office/drawing/2014/main" xmlns="" id="{00000000-0008-0000-0600-0000E2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3" name="Text Box 100">
          <a:extLst>
            <a:ext uri="{FF2B5EF4-FFF2-40B4-BE49-F238E27FC236}">
              <a16:creationId xmlns:a16="http://schemas.microsoft.com/office/drawing/2014/main" xmlns="" id="{00000000-0008-0000-0600-0000E3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4" name="Text Box 101">
          <a:extLst>
            <a:ext uri="{FF2B5EF4-FFF2-40B4-BE49-F238E27FC236}">
              <a16:creationId xmlns:a16="http://schemas.microsoft.com/office/drawing/2014/main" xmlns="" id="{00000000-0008-0000-0600-0000E4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5" name="Text Box 102">
          <a:extLst>
            <a:ext uri="{FF2B5EF4-FFF2-40B4-BE49-F238E27FC236}">
              <a16:creationId xmlns:a16="http://schemas.microsoft.com/office/drawing/2014/main" xmlns="" id="{00000000-0008-0000-0600-0000E5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6" name="Text Box 103">
          <a:extLst>
            <a:ext uri="{FF2B5EF4-FFF2-40B4-BE49-F238E27FC236}">
              <a16:creationId xmlns:a16="http://schemas.microsoft.com/office/drawing/2014/main" xmlns="" id="{00000000-0008-0000-0600-0000E6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7" name="Text Box 104">
          <a:extLst>
            <a:ext uri="{FF2B5EF4-FFF2-40B4-BE49-F238E27FC236}">
              <a16:creationId xmlns:a16="http://schemas.microsoft.com/office/drawing/2014/main" xmlns="" id="{00000000-0008-0000-0600-0000E7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8" name="Text Box 105">
          <a:extLst>
            <a:ext uri="{FF2B5EF4-FFF2-40B4-BE49-F238E27FC236}">
              <a16:creationId xmlns:a16="http://schemas.microsoft.com/office/drawing/2014/main" xmlns="" id="{00000000-0008-0000-0600-0000E8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49" name="Text Box 106">
          <a:extLst>
            <a:ext uri="{FF2B5EF4-FFF2-40B4-BE49-F238E27FC236}">
              <a16:creationId xmlns:a16="http://schemas.microsoft.com/office/drawing/2014/main" xmlns="" id="{00000000-0008-0000-0600-0000E9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0" name="Text Box 107">
          <a:extLst>
            <a:ext uri="{FF2B5EF4-FFF2-40B4-BE49-F238E27FC236}">
              <a16:creationId xmlns:a16="http://schemas.microsoft.com/office/drawing/2014/main" xmlns="" id="{00000000-0008-0000-0600-0000EA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1" name="Text Box 108">
          <a:extLst>
            <a:ext uri="{FF2B5EF4-FFF2-40B4-BE49-F238E27FC236}">
              <a16:creationId xmlns:a16="http://schemas.microsoft.com/office/drawing/2014/main" xmlns="" id="{00000000-0008-0000-0600-0000EB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2" name="Text Box 109">
          <a:extLst>
            <a:ext uri="{FF2B5EF4-FFF2-40B4-BE49-F238E27FC236}">
              <a16:creationId xmlns:a16="http://schemas.microsoft.com/office/drawing/2014/main" xmlns="" id="{00000000-0008-0000-0600-0000EC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3" name="Text Box 110">
          <a:extLst>
            <a:ext uri="{FF2B5EF4-FFF2-40B4-BE49-F238E27FC236}">
              <a16:creationId xmlns:a16="http://schemas.microsoft.com/office/drawing/2014/main" xmlns="" id="{00000000-0008-0000-0600-0000ED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4" name="Text Box 111">
          <a:extLst>
            <a:ext uri="{FF2B5EF4-FFF2-40B4-BE49-F238E27FC236}">
              <a16:creationId xmlns:a16="http://schemas.microsoft.com/office/drawing/2014/main" xmlns="" id="{00000000-0008-0000-0600-0000EE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5" name="Text Box 112">
          <a:extLst>
            <a:ext uri="{FF2B5EF4-FFF2-40B4-BE49-F238E27FC236}">
              <a16:creationId xmlns:a16="http://schemas.microsoft.com/office/drawing/2014/main" xmlns="" id="{00000000-0008-0000-0600-0000EF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6" name="Text Box 113">
          <a:extLst>
            <a:ext uri="{FF2B5EF4-FFF2-40B4-BE49-F238E27FC236}">
              <a16:creationId xmlns:a16="http://schemas.microsoft.com/office/drawing/2014/main" xmlns="" id="{00000000-0008-0000-0600-0000F0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7" name="Text Box 114">
          <a:extLst>
            <a:ext uri="{FF2B5EF4-FFF2-40B4-BE49-F238E27FC236}">
              <a16:creationId xmlns:a16="http://schemas.microsoft.com/office/drawing/2014/main" xmlns="" id="{00000000-0008-0000-0600-0000F1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8" name="Text Box 115">
          <a:extLst>
            <a:ext uri="{FF2B5EF4-FFF2-40B4-BE49-F238E27FC236}">
              <a16:creationId xmlns:a16="http://schemas.microsoft.com/office/drawing/2014/main" xmlns="" id="{00000000-0008-0000-0600-0000F2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59" name="Text Box 116">
          <a:extLst>
            <a:ext uri="{FF2B5EF4-FFF2-40B4-BE49-F238E27FC236}">
              <a16:creationId xmlns:a16="http://schemas.microsoft.com/office/drawing/2014/main" xmlns="" id="{00000000-0008-0000-0600-0000F3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60" name="Text Box 117">
          <a:extLst>
            <a:ext uri="{FF2B5EF4-FFF2-40B4-BE49-F238E27FC236}">
              <a16:creationId xmlns:a16="http://schemas.microsoft.com/office/drawing/2014/main" xmlns="" id="{00000000-0008-0000-0600-0000F4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165287</xdr:rowOff>
    </xdr:to>
    <xdr:sp macro="" textlink="">
      <xdr:nvSpPr>
        <xdr:cNvPr id="3061" name="Text Box 118">
          <a:extLst>
            <a:ext uri="{FF2B5EF4-FFF2-40B4-BE49-F238E27FC236}">
              <a16:creationId xmlns:a16="http://schemas.microsoft.com/office/drawing/2014/main" xmlns="" id="{00000000-0008-0000-0600-0000F50B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622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88</xdr:row>
      <xdr:rowOff>0</xdr:rowOff>
    </xdr:from>
    <xdr:to>
      <xdr:col>22</xdr:col>
      <xdr:colOff>2162175</xdr:colOff>
      <xdr:row>88</xdr:row>
      <xdr:rowOff>161925</xdr:rowOff>
    </xdr:to>
    <xdr:sp macro="" textlink="">
      <xdr:nvSpPr>
        <xdr:cNvPr id="3062" name="Text Box 119">
          <a:extLst>
            <a:ext uri="{FF2B5EF4-FFF2-40B4-BE49-F238E27FC236}">
              <a16:creationId xmlns:a16="http://schemas.microsoft.com/office/drawing/2014/main" xmlns="" id="{00000000-0008-0000-0600-0000F60B0000}"/>
            </a:ext>
          </a:extLst>
        </xdr:cNvPr>
        <xdr:cNvSpPr txBox="1">
          <a:spLocks noChangeArrowheads="1"/>
        </xdr:cNvSpPr>
      </xdr:nvSpPr>
      <xdr:spPr bwMode="auto">
        <a:xfrm>
          <a:off x="20545425" y="477202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88</xdr:row>
      <xdr:rowOff>0</xdr:rowOff>
    </xdr:from>
    <xdr:to>
      <xdr:col>22</xdr:col>
      <xdr:colOff>2162175</xdr:colOff>
      <xdr:row>88</xdr:row>
      <xdr:rowOff>161925</xdr:rowOff>
    </xdr:to>
    <xdr:sp macro="" textlink="">
      <xdr:nvSpPr>
        <xdr:cNvPr id="3063" name="Text Box 120">
          <a:extLst>
            <a:ext uri="{FF2B5EF4-FFF2-40B4-BE49-F238E27FC236}">
              <a16:creationId xmlns:a16="http://schemas.microsoft.com/office/drawing/2014/main" xmlns="" id="{00000000-0008-0000-0600-0000F70B0000}"/>
            </a:ext>
          </a:extLst>
        </xdr:cNvPr>
        <xdr:cNvSpPr txBox="1">
          <a:spLocks noChangeArrowheads="1"/>
        </xdr:cNvSpPr>
      </xdr:nvSpPr>
      <xdr:spPr bwMode="auto">
        <a:xfrm>
          <a:off x="20545425" y="477202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64" name="Text Box 123">
          <a:extLst>
            <a:ext uri="{FF2B5EF4-FFF2-40B4-BE49-F238E27FC236}">
              <a16:creationId xmlns:a16="http://schemas.microsoft.com/office/drawing/2014/main" xmlns="" id="{00000000-0008-0000-0600-0000F8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65" name="Text Box 124">
          <a:extLst>
            <a:ext uri="{FF2B5EF4-FFF2-40B4-BE49-F238E27FC236}">
              <a16:creationId xmlns:a16="http://schemas.microsoft.com/office/drawing/2014/main" xmlns="" id="{00000000-0008-0000-0600-0000F9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66" name="Text Box 125">
          <a:extLst>
            <a:ext uri="{FF2B5EF4-FFF2-40B4-BE49-F238E27FC236}">
              <a16:creationId xmlns:a16="http://schemas.microsoft.com/office/drawing/2014/main" xmlns="" id="{00000000-0008-0000-0600-0000FA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67" name="Text Box 126">
          <a:extLst>
            <a:ext uri="{FF2B5EF4-FFF2-40B4-BE49-F238E27FC236}">
              <a16:creationId xmlns:a16="http://schemas.microsoft.com/office/drawing/2014/main" xmlns="" id="{00000000-0008-0000-0600-0000FB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68" name="Text Box 127">
          <a:extLst>
            <a:ext uri="{FF2B5EF4-FFF2-40B4-BE49-F238E27FC236}">
              <a16:creationId xmlns:a16="http://schemas.microsoft.com/office/drawing/2014/main" xmlns="" id="{00000000-0008-0000-0600-0000FC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69" name="Text Box 128">
          <a:extLst>
            <a:ext uri="{FF2B5EF4-FFF2-40B4-BE49-F238E27FC236}">
              <a16:creationId xmlns:a16="http://schemas.microsoft.com/office/drawing/2014/main" xmlns="" id="{00000000-0008-0000-0600-0000FD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70" name="Text Box 129">
          <a:extLst>
            <a:ext uri="{FF2B5EF4-FFF2-40B4-BE49-F238E27FC236}">
              <a16:creationId xmlns:a16="http://schemas.microsoft.com/office/drawing/2014/main" xmlns="" id="{00000000-0008-0000-0600-0000FE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99</xdr:row>
      <xdr:rowOff>0</xdr:rowOff>
    </xdr:from>
    <xdr:to>
      <xdr:col>22</xdr:col>
      <xdr:colOff>2162175</xdr:colOff>
      <xdr:row>99</xdr:row>
      <xdr:rowOff>165100</xdr:rowOff>
    </xdr:to>
    <xdr:sp macro="" textlink="">
      <xdr:nvSpPr>
        <xdr:cNvPr id="3071" name="Text Box 130">
          <a:extLst>
            <a:ext uri="{FF2B5EF4-FFF2-40B4-BE49-F238E27FC236}">
              <a16:creationId xmlns:a16="http://schemas.microsoft.com/office/drawing/2014/main" xmlns="" id="{00000000-0008-0000-0600-0000FF0B0000}"/>
            </a:ext>
          </a:extLst>
        </xdr:cNvPr>
        <xdr:cNvSpPr txBox="1">
          <a:spLocks noChangeArrowheads="1"/>
        </xdr:cNvSpPr>
      </xdr:nvSpPr>
      <xdr:spPr bwMode="auto">
        <a:xfrm>
          <a:off x="20545425" y="582739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72" name="Text Box 95">
          <a:extLst>
            <a:ext uri="{FF2B5EF4-FFF2-40B4-BE49-F238E27FC236}">
              <a16:creationId xmlns:a16="http://schemas.microsoft.com/office/drawing/2014/main" xmlns="" id="{00000000-0008-0000-0600-000000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73" name="Text Box 96">
          <a:extLst>
            <a:ext uri="{FF2B5EF4-FFF2-40B4-BE49-F238E27FC236}">
              <a16:creationId xmlns:a16="http://schemas.microsoft.com/office/drawing/2014/main" xmlns="" id="{00000000-0008-0000-0600-000001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74" name="Text Box 97">
          <a:extLst>
            <a:ext uri="{FF2B5EF4-FFF2-40B4-BE49-F238E27FC236}">
              <a16:creationId xmlns:a16="http://schemas.microsoft.com/office/drawing/2014/main" xmlns="" id="{00000000-0008-0000-0600-000002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75" name="Text Box 98">
          <a:extLst>
            <a:ext uri="{FF2B5EF4-FFF2-40B4-BE49-F238E27FC236}">
              <a16:creationId xmlns:a16="http://schemas.microsoft.com/office/drawing/2014/main" xmlns="" id="{00000000-0008-0000-0600-000003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76" name="Text Box 99">
          <a:extLst>
            <a:ext uri="{FF2B5EF4-FFF2-40B4-BE49-F238E27FC236}">
              <a16:creationId xmlns:a16="http://schemas.microsoft.com/office/drawing/2014/main" xmlns="" id="{00000000-0008-0000-0600-000004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77" name="Text Box 100">
          <a:extLst>
            <a:ext uri="{FF2B5EF4-FFF2-40B4-BE49-F238E27FC236}">
              <a16:creationId xmlns:a16="http://schemas.microsoft.com/office/drawing/2014/main" xmlns="" id="{00000000-0008-0000-0600-000005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78" name="Text Box 101">
          <a:extLst>
            <a:ext uri="{FF2B5EF4-FFF2-40B4-BE49-F238E27FC236}">
              <a16:creationId xmlns:a16="http://schemas.microsoft.com/office/drawing/2014/main" xmlns="" id="{00000000-0008-0000-0600-000006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79" name="Text Box 102">
          <a:extLst>
            <a:ext uri="{FF2B5EF4-FFF2-40B4-BE49-F238E27FC236}">
              <a16:creationId xmlns:a16="http://schemas.microsoft.com/office/drawing/2014/main" xmlns="" id="{00000000-0008-0000-0600-000007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0" name="Text Box 103">
          <a:extLst>
            <a:ext uri="{FF2B5EF4-FFF2-40B4-BE49-F238E27FC236}">
              <a16:creationId xmlns:a16="http://schemas.microsoft.com/office/drawing/2014/main" xmlns="" id="{00000000-0008-0000-0600-000008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1" name="Text Box 104">
          <a:extLst>
            <a:ext uri="{FF2B5EF4-FFF2-40B4-BE49-F238E27FC236}">
              <a16:creationId xmlns:a16="http://schemas.microsoft.com/office/drawing/2014/main" xmlns="" id="{00000000-0008-0000-0600-000009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2" name="Text Box 105">
          <a:extLst>
            <a:ext uri="{FF2B5EF4-FFF2-40B4-BE49-F238E27FC236}">
              <a16:creationId xmlns:a16="http://schemas.microsoft.com/office/drawing/2014/main" xmlns="" id="{00000000-0008-0000-0600-00000A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3" name="Text Box 106">
          <a:extLst>
            <a:ext uri="{FF2B5EF4-FFF2-40B4-BE49-F238E27FC236}">
              <a16:creationId xmlns:a16="http://schemas.microsoft.com/office/drawing/2014/main" xmlns="" id="{00000000-0008-0000-0600-00000B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4" name="Text Box 107">
          <a:extLst>
            <a:ext uri="{FF2B5EF4-FFF2-40B4-BE49-F238E27FC236}">
              <a16:creationId xmlns:a16="http://schemas.microsoft.com/office/drawing/2014/main" xmlns="" id="{00000000-0008-0000-0600-00000C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5" name="Text Box 108">
          <a:extLst>
            <a:ext uri="{FF2B5EF4-FFF2-40B4-BE49-F238E27FC236}">
              <a16:creationId xmlns:a16="http://schemas.microsoft.com/office/drawing/2014/main" xmlns="" id="{00000000-0008-0000-0600-00000D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6" name="Text Box 109">
          <a:extLst>
            <a:ext uri="{FF2B5EF4-FFF2-40B4-BE49-F238E27FC236}">
              <a16:creationId xmlns:a16="http://schemas.microsoft.com/office/drawing/2014/main" xmlns="" id="{00000000-0008-0000-0600-00000E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7" name="Text Box 110">
          <a:extLst>
            <a:ext uri="{FF2B5EF4-FFF2-40B4-BE49-F238E27FC236}">
              <a16:creationId xmlns:a16="http://schemas.microsoft.com/office/drawing/2014/main" xmlns="" id="{00000000-0008-0000-0600-00000F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8" name="Text Box 111">
          <a:extLst>
            <a:ext uri="{FF2B5EF4-FFF2-40B4-BE49-F238E27FC236}">
              <a16:creationId xmlns:a16="http://schemas.microsoft.com/office/drawing/2014/main" xmlns="" id="{00000000-0008-0000-0600-000010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89" name="Text Box 112">
          <a:extLst>
            <a:ext uri="{FF2B5EF4-FFF2-40B4-BE49-F238E27FC236}">
              <a16:creationId xmlns:a16="http://schemas.microsoft.com/office/drawing/2014/main" xmlns="" id="{00000000-0008-0000-0600-000011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0" name="Text Box 113">
          <a:extLst>
            <a:ext uri="{FF2B5EF4-FFF2-40B4-BE49-F238E27FC236}">
              <a16:creationId xmlns:a16="http://schemas.microsoft.com/office/drawing/2014/main" xmlns="" id="{00000000-0008-0000-0600-000012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1" name="Text Box 114">
          <a:extLst>
            <a:ext uri="{FF2B5EF4-FFF2-40B4-BE49-F238E27FC236}">
              <a16:creationId xmlns:a16="http://schemas.microsoft.com/office/drawing/2014/main" xmlns="" id="{00000000-0008-0000-0600-000013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2" name="Text Box 115">
          <a:extLst>
            <a:ext uri="{FF2B5EF4-FFF2-40B4-BE49-F238E27FC236}">
              <a16:creationId xmlns:a16="http://schemas.microsoft.com/office/drawing/2014/main" xmlns="" id="{00000000-0008-0000-0600-000014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3" name="Text Box 116">
          <a:extLst>
            <a:ext uri="{FF2B5EF4-FFF2-40B4-BE49-F238E27FC236}">
              <a16:creationId xmlns:a16="http://schemas.microsoft.com/office/drawing/2014/main" xmlns="" id="{00000000-0008-0000-0600-000015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4" name="Text Box 117">
          <a:extLst>
            <a:ext uri="{FF2B5EF4-FFF2-40B4-BE49-F238E27FC236}">
              <a16:creationId xmlns:a16="http://schemas.microsoft.com/office/drawing/2014/main" xmlns="" id="{00000000-0008-0000-0600-000016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5" name="Text Box 123">
          <a:extLst>
            <a:ext uri="{FF2B5EF4-FFF2-40B4-BE49-F238E27FC236}">
              <a16:creationId xmlns:a16="http://schemas.microsoft.com/office/drawing/2014/main" xmlns="" id="{00000000-0008-0000-0600-000017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6" name="Text Box 124">
          <a:extLst>
            <a:ext uri="{FF2B5EF4-FFF2-40B4-BE49-F238E27FC236}">
              <a16:creationId xmlns:a16="http://schemas.microsoft.com/office/drawing/2014/main" xmlns="" id="{00000000-0008-0000-0600-000018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7" name="Text Box 125">
          <a:extLst>
            <a:ext uri="{FF2B5EF4-FFF2-40B4-BE49-F238E27FC236}">
              <a16:creationId xmlns:a16="http://schemas.microsoft.com/office/drawing/2014/main" xmlns="" id="{00000000-0008-0000-0600-000019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8" name="Text Box 126">
          <a:extLst>
            <a:ext uri="{FF2B5EF4-FFF2-40B4-BE49-F238E27FC236}">
              <a16:creationId xmlns:a16="http://schemas.microsoft.com/office/drawing/2014/main" xmlns="" id="{00000000-0008-0000-0600-00001A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099" name="Text Box 127">
          <a:extLst>
            <a:ext uri="{FF2B5EF4-FFF2-40B4-BE49-F238E27FC236}">
              <a16:creationId xmlns:a16="http://schemas.microsoft.com/office/drawing/2014/main" xmlns="" id="{00000000-0008-0000-0600-00001B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100" name="Text Box 128">
          <a:extLst>
            <a:ext uri="{FF2B5EF4-FFF2-40B4-BE49-F238E27FC236}">
              <a16:creationId xmlns:a16="http://schemas.microsoft.com/office/drawing/2014/main" xmlns="" id="{00000000-0008-0000-0600-00001C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101" name="Text Box 129">
          <a:extLst>
            <a:ext uri="{FF2B5EF4-FFF2-40B4-BE49-F238E27FC236}">
              <a16:creationId xmlns:a16="http://schemas.microsoft.com/office/drawing/2014/main" xmlns="" id="{00000000-0008-0000-0600-00001D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19050</xdr:rowOff>
    </xdr:to>
    <xdr:sp macro="" textlink="">
      <xdr:nvSpPr>
        <xdr:cNvPr id="3102" name="Text Box 130">
          <a:extLst>
            <a:ext uri="{FF2B5EF4-FFF2-40B4-BE49-F238E27FC236}">
              <a16:creationId xmlns:a16="http://schemas.microsoft.com/office/drawing/2014/main" xmlns="" id="{00000000-0008-0000-0600-00001E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51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77</xdr:row>
      <xdr:rowOff>0</xdr:rowOff>
    </xdr:from>
    <xdr:to>
      <xdr:col>22</xdr:col>
      <xdr:colOff>2247900</xdr:colOff>
      <xdr:row>77</xdr:row>
      <xdr:rowOff>200025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00000000-0008-0000-0600-00001F0C0000}"/>
            </a:ext>
          </a:extLst>
        </xdr:cNvPr>
        <xdr:cNvSpPr txBox="1">
          <a:spLocks noChangeArrowheads="1"/>
        </xdr:cNvSpPr>
      </xdr:nvSpPr>
      <xdr:spPr bwMode="auto">
        <a:xfrm>
          <a:off x="2054542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04" name="Text Box 95">
          <a:extLst>
            <a:ext uri="{FF2B5EF4-FFF2-40B4-BE49-F238E27FC236}">
              <a16:creationId xmlns:a16="http://schemas.microsoft.com/office/drawing/2014/main" xmlns="" id="{00000000-0008-0000-0600-000020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05" name="Text Box 96">
          <a:extLst>
            <a:ext uri="{FF2B5EF4-FFF2-40B4-BE49-F238E27FC236}">
              <a16:creationId xmlns:a16="http://schemas.microsoft.com/office/drawing/2014/main" xmlns="" id="{00000000-0008-0000-0600-000021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06" name="Text Box 97">
          <a:extLst>
            <a:ext uri="{FF2B5EF4-FFF2-40B4-BE49-F238E27FC236}">
              <a16:creationId xmlns:a16="http://schemas.microsoft.com/office/drawing/2014/main" xmlns="" id="{00000000-0008-0000-0600-000022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07" name="Text Box 98">
          <a:extLst>
            <a:ext uri="{FF2B5EF4-FFF2-40B4-BE49-F238E27FC236}">
              <a16:creationId xmlns:a16="http://schemas.microsoft.com/office/drawing/2014/main" xmlns="" id="{00000000-0008-0000-0600-000023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08" name="Text Box 99">
          <a:extLst>
            <a:ext uri="{FF2B5EF4-FFF2-40B4-BE49-F238E27FC236}">
              <a16:creationId xmlns:a16="http://schemas.microsoft.com/office/drawing/2014/main" xmlns="" id="{00000000-0008-0000-0600-000024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09" name="Text Box 100">
          <a:extLst>
            <a:ext uri="{FF2B5EF4-FFF2-40B4-BE49-F238E27FC236}">
              <a16:creationId xmlns:a16="http://schemas.microsoft.com/office/drawing/2014/main" xmlns="" id="{00000000-0008-0000-0600-000025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0" name="Text Box 101">
          <a:extLst>
            <a:ext uri="{FF2B5EF4-FFF2-40B4-BE49-F238E27FC236}">
              <a16:creationId xmlns:a16="http://schemas.microsoft.com/office/drawing/2014/main" xmlns="" id="{00000000-0008-0000-0600-000026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1" name="Text Box 102">
          <a:extLst>
            <a:ext uri="{FF2B5EF4-FFF2-40B4-BE49-F238E27FC236}">
              <a16:creationId xmlns:a16="http://schemas.microsoft.com/office/drawing/2014/main" xmlns="" id="{00000000-0008-0000-0600-000027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2" name="Text Box 103">
          <a:extLst>
            <a:ext uri="{FF2B5EF4-FFF2-40B4-BE49-F238E27FC236}">
              <a16:creationId xmlns:a16="http://schemas.microsoft.com/office/drawing/2014/main" xmlns="" id="{00000000-0008-0000-0600-000028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3" name="Text Box 104">
          <a:extLst>
            <a:ext uri="{FF2B5EF4-FFF2-40B4-BE49-F238E27FC236}">
              <a16:creationId xmlns:a16="http://schemas.microsoft.com/office/drawing/2014/main" xmlns="" id="{00000000-0008-0000-0600-000029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4" name="Text Box 105">
          <a:extLst>
            <a:ext uri="{FF2B5EF4-FFF2-40B4-BE49-F238E27FC236}">
              <a16:creationId xmlns:a16="http://schemas.microsoft.com/office/drawing/2014/main" xmlns="" id="{00000000-0008-0000-0600-00002A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5" name="Text Box 106">
          <a:extLst>
            <a:ext uri="{FF2B5EF4-FFF2-40B4-BE49-F238E27FC236}">
              <a16:creationId xmlns:a16="http://schemas.microsoft.com/office/drawing/2014/main" xmlns="" id="{00000000-0008-0000-0600-00002B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6" name="Text Box 107">
          <a:extLst>
            <a:ext uri="{FF2B5EF4-FFF2-40B4-BE49-F238E27FC236}">
              <a16:creationId xmlns:a16="http://schemas.microsoft.com/office/drawing/2014/main" xmlns="" id="{00000000-0008-0000-0600-00002C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7" name="Text Box 108">
          <a:extLst>
            <a:ext uri="{FF2B5EF4-FFF2-40B4-BE49-F238E27FC236}">
              <a16:creationId xmlns:a16="http://schemas.microsoft.com/office/drawing/2014/main" xmlns="" id="{00000000-0008-0000-0600-00002D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8" name="Text Box 109">
          <a:extLst>
            <a:ext uri="{FF2B5EF4-FFF2-40B4-BE49-F238E27FC236}">
              <a16:creationId xmlns:a16="http://schemas.microsoft.com/office/drawing/2014/main" xmlns="" id="{00000000-0008-0000-0600-00002E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19" name="Text Box 110">
          <a:extLst>
            <a:ext uri="{FF2B5EF4-FFF2-40B4-BE49-F238E27FC236}">
              <a16:creationId xmlns:a16="http://schemas.microsoft.com/office/drawing/2014/main" xmlns="" id="{00000000-0008-0000-0600-00002F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20" name="Text Box 111">
          <a:extLst>
            <a:ext uri="{FF2B5EF4-FFF2-40B4-BE49-F238E27FC236}">
              <a16:creationId xmlns:a16="http://schemas.microsoft.com/office/drawing/2014/main" xmlns="" id="{00000000-0008-0000-0600-000030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21" name="Text Box 112">
          <a:extLst>
            <a:ext uri="{FF2B5EF4-FFF2-40B4-BE49-F238E27FC236}">
              <a16:creationId xmlns:a16="http://schemas.microsoft.com/office/drawing/2014/main" xmlns="" id="{00000000-0008-0000-0600-000031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22" name="Text Box 113">
          <a:extLst>
            <a:ext uri="{FF2B5EF4-FFF2-40B4-BE49-F238E27FC236}">
              <a16:creationId xmlns:a16="http://schemas.microsoft.com/office/drawing/2014/main" xmlns="" id="{00000000-0008-0000-0600-000032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23" name="Text Box 114">
          <a:extLst>
            <a:ext uri="{FF2B5EF4-FFF2-40B4-BE49-F238E27FC236}">
              <a16:creationId xmlns:a16="http://schemas.microsoft.com/office/drawing/2014/main" xmlns="" id="{00000000-0008-0000-0600-000033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24" name="Text Box 115">
          <a:extLst>
            <a:ext uri="{FF2B5EF4-FFF2-40B4-BE49-F238E27FC236}">
              <a16:creationId xmlns:a16="http://schemas.microsoft.com/office/drawing/2014/main" xmlns="" id="{00000000-0008-0000-0600-000034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25" name="Text Box 116">
          <a:extLst>
            <a:ext uri="{FF2B5EF4-FFF2-40B4-BE49-F238E27FC236}">
              <a16:creationId xmlns:a16="http://schemas.microsoft.com/office/drawing/2014/main" xmlns="" id="{00000000-0008-0000-0600-000035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26" name="Text Box 117">
          <a:extLst>
            <a:ext uri="{FF2B5EF4-FFF2-40B4-BE49-F238E27FC236}">
              <a16:creationId xmlns:a16="http://schemas.microsoft.com/office/drawing/2014/main" xmlns="" id="{00000000-0008-0000-0600-000036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77</xdr:row>
      <xdr:rowOff>0</xdr:rowOff>
    </xdr:from>
    <xdr:to>
      <xdr:col>22</xdr:col>
      <xdr:colOff>2247900</xdr:colOff>
      <xdr:row>77</xdr:row>
      <xdr:rowOff>200025</xdr:rowOff>
    </xdr:to>
    <xdr:sp macro="" textlink="">
      <xdr:nvSpPr>
        <xdr:cNvPr id="3127" name="Text Box 118">
          <a:extLst>
            <a:ext uri="{FF2B5EF4-FFF2-40B4-BE49-F238E27FC236}">
              <a16:creationId xmlns:a16="http://schemas.microsoft.com/office/drawing/2014/main" xmlns="" id="{00000000-0008-0000-0600-0000370C0000}"/>
            </a:ext>
          </a:extLst>
        </xdr:cNvPr>
        <xdr:cNvSpPr txBox="1">
          <a:spLocks noChangeArrowheads="1"/>
        </xdr:cNvSpPr>
      </xdr:nvSpPr>
      <xdr:spPr bwMode="auto">
        <a:xfrm>
          <a:off x="20545425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209550</xdr:rowOff>
    </xdr:to>
    <xdr:sp macro="" textlink="">
      <xdr:nvSpPr>
        <xdr:cNvPr id="3128" name="Text Box 119">
          <a:extLst>
            <a:ext uri="{FF2B5EF4-FFF2-40B4-BE49-F238E27FC236}">
              <a16:creationId xmlns:a16="http://schemas.microsoft.com/office/drawing/2014/main" xmlns="" id="{00000000-0008-0000-0600-000038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657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142</xdr:row>
      <xdr:rowOff>209550</xdr:rowOff>
    </xdr:to>
    <xdr:sp macro="" textlink="">
      <xdr:nvSpPr>
        <xdr:cNvPr id="3129" name="Text Box 120">
          <a:extLst>
            <a:ext uri="{FF2B5EF4-FFF2-40B4-BE49-F238E27FC236}">
              <a16:creationId xmlns:a16="http://schemas.microsoft.com/office/drawing/2014/main" xmlns="" id="{00000000-0008-0000-0600-0000390C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2657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30" name="Text Box 123">
          <a:extLst>
            <a:ext uri="{FF2B5EF4-FFF2-40B4-BE49-F238E27FC236}">
              <a16:creationId xmlns:a16="http://schemas.microsoft.com/office/drawing/2014/main" xmlns="" id="{00000000-0008-0000-0600-00003A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31" name="Text Box 124">
          <a:extLst>
            <a:ext uri="{FF2B5EF4-FFF2-40B4-BE49-F238E27FC236}">
              <a16:creationId xmlns:a16="http://schemas.microsoft.com/office/drawing/2014/main" xmlns="" id="{00000000-0008-0000-0600-00003B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32" name="Text Box 125">
          <a:extLst>
            <a:ext uri="{FF2B5EF4-FFF2-40B4-BE49-F238E27FC236}">
              <a16:creationId xmlns:a16="http://schemas.microsoft.com/office/drawing/2014/main" xmlns="" id="{00000000-0008-0000-0600-00003C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33" name="Text Box 126">
          <a:extLst>
            <a:ext uri="{FF2B5EF4-FFF2-40B4-BE49-F238E27FC236}">
              <a16:creationId xmlns:a16="http://schemas.microsoft.com/office/drawing/2014/main" xmlns="" id="{00000000-0008-0000-0600-00003D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34" name="Text Box 127">
          <a:extLst>
            <a:ext uri="{FF2B5EF4-FFF2-40B4-BE49-F238E27FC236}">
              <a16:creationId xmlns:a16="http://schemas.microsoft.com/office/drawing/2014/main" xmlns="" id="{00000000-0008-0000-0600-00003E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35" name="Text Box 128">
          <a:extLst>
            <a:ext uri="{FF2B5EF4-FFF2-40B4-BE49-F238E27FC236}">
              <a16:creationId xmlns:a16="http://schemas.microsoft.com/office/drawing/2014/main" xmlns="" id="{00000000-0008-0000-0600-00003F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36" name="Text Box 129">
          <a:extLst>
            <a:ext uri="{FF2B5EF4-FFF2-40B4-BE49-F238E27FC236}">
              <a16:creationId xmlns:a16="http://schemas.microsoft.com/office/drawing/2014/main" xmlns="" id="{00000000-0008-0000-0600-000040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155</xdr:row>
      <xdr:rowOff>0</xdr:rowOff>
    </xdr:from>
    <xdr:to>
      <xdr:col>22</xdr:col>
      <xdr:colOff>2247900</xdr:colOff>
      <xdr:row>155</xdr:row>
      <xdr:rowOff>619125</xdr:rowOff>
    </xdr:to>
    <xdr:sp macro="" textlink="">
      <xdr:nvSpPr>
        <xdr:cNvPr id="3137" name="Text Box 130">
          <a:extLst>
            <a:ext uri="{FF2B5EF4-FFF2-40B4-BE49-F238E27FC236}">
              <a16:creationId xmlns:a16="http://schemas.microsoft.com/office/drawing/2014/main" xmlns="" id="{00000000-0008-0000-0600-0000410C0000}"/>
            </a:ext>
          </a:extLst>
        </xdr:cNvPr>
        <xdr:cNvSpPr txBox="1">
          <a:spLocks noChangeArrowheads="1"/>
        </xdr:cNvSpPr>
      </xdr:nvSpPr>
      <xdr:spPr bwMode="auto">
        <a:xfrm>
          <a:off x="20545425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38" name="Text Box 26">
          <a:extLst>
            <a:ext uri="{FF2B5EF4-FFF2-40B4-BE49-F238E27FC236}">
              <a16:creationId xmlns:a16="http://schemas.microsoft.com/office/drawing/2014/main" xmlns="" id="{00000000-0008-0000-0600-000042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39" name="Text Box 27">
          <a:extLst>
            <a:ext uri="{FF2B5EF4-FFF2-40B4-BE49-F238E27FC236}">
              <a16:creationId xmlns:a16="http://schemas.microsoft.com/office/drawing/2014/main" xmlns="" id="{00000000-0008-0000-0600-000043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0" name="Text Box 28">
          <a:extLst>
            <a:ext uri="{FF2B5EF4-FFF2-40B4-BE49-F238E27FC236}">
              <a16:creationId xmlns:a16="http://schemas.microsoft.com/office/drawing/2014/main" xmlns="" id="{00000000-0008-0000-0600-000044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1" name="Text Box 29">
          <a:extLst>
            <a:ext uri="{FF2B5EF4-FFF2-40B4-BE49-F238E27FC236}">
              <a16:creationId xmlns:a16="http://schemas.microsoft.com/office/drawing/2014/main" xmlns="" id="{00000000-0008-0000-0600-000045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2" name="Text Box 30">
          <a:extLst>
            <a:ext uri="{FF2B5EF4-FFF2-40B4-BE49-F238E27FC236}">
              <a16:creationId xmlns:a16="http://schemas.microsoft.com/office/drawing/2014/main" xmlns="" id="{00000000-0008-0000-0600-000046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3" name="Text Box 31">
          <a:extLst>
            <a:ext uri="{FF2B5EF4-FFF2-40B4-BE49-F238E27FC236}">
              <a16:creationId xmlns:a16="http://schemas.microsoft.com/office/drawing/2014/main" xmlns="" id="{00000000-0008-0000-0600-000047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4" name="Text Box 32">
          <a:extLst>
            <a:ext uri="{FF2B5EF4-FFF2-40B4-BE49-F238E27FC236}">
              <a16:creationId xmlns:a16="http://schemas.microsoft.com/office/drawing/2014/main" xmlns="" id="{00000000-0008-0000-0600-000048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5" name="Text Box 33">
          <a:extLst>
            <a:ext uri="{FF2B5EF4-FFF2-40B4-BE49-F238E27FC236}">
              <a16:creationId xmlns:a16="http://schemas.microsoft.com/office/drawing/2014/main" xmlns="" id="{00000000-0008-0000-0600-000049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6" name="Text Box 34">
          <a:extLst>
            <a:ext uri="{FF2B5EF4-FFF2-40B4-BE49-F238E27FC236}">
              <a16:creationId xmlns:a16="http://schemas.microsoft.com/office/drawing/2014/main" xmlns="" id="{00000000-0008-0000-0600-00004A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7" name="Text Box 35">
          <a:extLst>
            <a:ext uri="{FF2B5EF4-FFF2-40B4-BE49-F238E27FC236}">
              <a16:creationId xmlns:a16="http://schemas.microsoft.com/office/drawing/2014/main" xmlns="" id="{00000000-0008-0000-0600-00004B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8" name="Text Box 36">
          <a:extLst>
            <a:ext uri="{FF2B5EF4-FFF2-40B4-BE49-F238E27FC236}">
              <a16:creationId xmlns:a16="http://schemas.microsoft.com/office/drawing/2014/main" xmlns="" id="{00000000-0008-0000-0600-00004C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49" name="Text Box 37">
          <a:extLst>
            <a:ext uri="{FF2B5EF4-FFF2-40B4-BE49-F238E27FC236}">
              <a16:creationId xmlns:a16="http://schemas.microsoft.com/office/drawing/2014/main" xmlns="" id="{00000000-0008-0000-0600-00004D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0" name="Text Box 38">
          <a:extLst>
            <a:ext uri="{FF2B5EF4-FFF2-40B4-BE49-F238E27FC236}">
              <a16:creationId xmlns:a16="http://schemas.microsoft.com/office/drawing/2014/main" xmlns="" id="{00000000-0008-0000-0600-00004E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1" name="Text Box 39">
          <a:extLst>
            <a:ext uri="{FF2B5EF4-FFF2-40B4-BE49-F238E27FC236}">
              <a16:creationId xmlns:a16="http://schemas.microsoft.com/office/drawing/2014/main" xmlns="" id="{00000000-0008-0000-0600-00004F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2" name="Text Box 40">
          <a:extLst>
            <a:ext uri="{FF2B5EF4-FFF2-40B4-BE49-F238E27FC236}">
              <a16:creationId xmlns:a16="http://schemas.microsoft.com/office/drawing/2014/main" xmlns="" id="{00000000-0008-0000-0600-000050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3" name="Text Box 41">
          <a:extLst>
            <a:ext uri="{FF2B5EF4-FFF2-40B4-BE49-F238E27FC236}">
              <a16:creationId xmlns:a16="http://schemas.microsoft.com/office/drawing/2014/main" xmlns="" id="{00000000-0008-0000-0600-000051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4" name="Text Box 42">
          <a:extLst>
            <a:ext uri="{FF2B5EF4-FFF2-40B4-BE49-F238E27FC236}">
              <a16:creationId xmlns:a16="http://schemas.microsoft.com/office/drawing/2014/main" xmlns="" id="{00000000-0008-0000-0600-000052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5" name="Text Box 43">
          <a:extLst>
            <a:ext uri="{FF2B5EF4-FFF2-40B4-BE49-F238E27FC236}">
              <a16:creationId xmlns:a16="http://schemas.microsoft.com/office/drawing/2014/main" xmlns="" id="{00000000-0008-0000-0600-000053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6" name="Text Box 44">
          <a:extLst>
            <a:ext uri="{FF2B5EF4-FFF2-40B4-BE49-F238E27FC236}">
              <a16:creationId xmlns:a16="http://schemas.microsoft.com/office/drawing/2014/main" xmlns="" id="{00000000-0008-0000-0600-000054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7" name="Text Box 45">
          <a:extLst>
            <a:ext uri="{FF2B5EF4-FFF2-40B4-BE49-F238E27FC236}">
              <a16:creationId xmlns:a16="http://schemas.microsoft.com/office/drawing/2014/main" xmlns="" id="{00000000-0008-0000-0600-000055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8" name="Text Box 46">
          <a:extLst>
            <a:ext uri="{FF2B5EF4-FFF2-40B4-BE49-F238E27FC236}">
              <a16:creationId xmlns:a16="http://schemas.microsoft.com/office/drawing/2014/main" xmlns="" id="{00000000-0008-0000-0600-000056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59" name="Text Box 47">
          <a:extLst>
            <a:ext uri="{FF2B5EF4-FFF2-40B4-BE49-F238E27FC236}">
              <a16:creationId xmlns:a16="http://schemas.microsoft.com/office/drawing/2014/main" xmlns="" id="{00000000-0008-0000-0600-000057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0" name="Text Box 49">
          <a:extLst>
            <a:ext uri="{FF2B5EF4-FFF2-40B4-BE49-F238E27FC236}">
              <a16:creationId xmlns:a16="http://schemas.microsoft.com/office/drawing/2014/main" xmlns="" id="{00000000-0008-0000-0600-000058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1" name="Text Box 50">
          <a:extLst>
            <a:ext uri="{FF2B5EF4-FFF2-40B4-BE49-F238E27FC236}">
              <a16:creationId xmlns:a16="http://schemas.microsoft.com/office/drawing/2014/main" xmlns="" id="{00000000-0008-0000-0600-000059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2" name="Text Box 51">
          <a:extLst>
            <a:ext uri="{FF2B5EF4-FFF2-40B4-BE49-F238E27FC236}">
              <a16:creationId xmlns:a16="http://schemas.microsoft.com/office/drawing/2014/main" xmlns="" id="{00000000-0008-0000-0600-00005A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3" name="Text Box 52">
          <a:extLst>
            <a:ext uri="{FF2B5EF4-FFF2-40B4-BE49-F238E27FC236}">
              <a16:creationId xmlns:a16="http://schemas.microsoft.com/office/drawing/2014/main" xmlns="" id="{00000000-0008-0000-0600-00005B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4" name="Text Box 53">
          <a:extLst>
            <a:ext uri="{FF2B5EF4-FFF2-40B4-BE49-F238E27FC236}">
              <a16:creationId xmlns:a16="http://schemas.microsoft.com/office/drawing/2014/main" xmlns="" id="{00000000-0008-0000-0600-00005C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5" name="Text Box 54">
          <a:extLst>
            <a:ext uri="{FF2B5EF4-FFF2-40B4-BE49-F238E27FC236}">
              <a16:creationId xmlns:a16="http://schemas.microsoft.com/office/drawing/2014/main" xmlns="" id="{00000000-0008-0000-0600-00005D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6" name="Text Box 55">
          <a:extLst>
            <a:ext uri="{FF2B5EF4-FFF2-40B4-BE49-F238E27FC236}">
              <a16:creationId xmlns:a16="http://schemas.microsoft.com/office/drawing/2014/main" xmlns="" id="{00000000-0008-0000-0600-00005E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7" name="Text Box 56">
          <a:extLst>
            <a:ext uri="{FF2B5EF4-FFF2-40B4-BE49-F238E27FC236}">
              <a16:creationId xmlns:a16="http://schemas.microsoft.com/office/drawing/2014/main" xmlns="" id="{00000000-0008-0000-0600-00005F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8" name="Text Box 57">
          <a:extLst>
            <a:ext uri="{FF2B5EF4-FFF2-40B4-BE49-F238E27FC236}">
              <a16:creationId xmlns:a16="http://schemas.microsoft.com/office/drawing/2014/main" xmlns="" id="{00000000-0008-0000-0600-000060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69" name="Text Box 58">
          <a:extLst>
            <a:ext uri="{FF2B5EF4-FFF2-40B4-BE49-F238E27FC236}">
              <a16:creationId xmlns:a16="http://schemas.microsoft.com/office/drawing/2014/main" xmlns="" id="{00000000-0008-0000-0600-000061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0" name="Text Box 59">
          <a:extLst>
            <a:ext uri="{FF2B5EF4-FFF2-40B4-BE49-F238E27FC236}">
              <a16:creationId xmlns:a16="http://schemas.microsoft.com/office/drawing/2014/main" xmlns="" id="{00000000-0008-0000-0600-000062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1" name="Text Box 60">
          <a:extLst>
            <a:ext uri="{FF2B5EF4-FFF2-40B4-BE49-F238E27FC236}">
              <a16:creationId xmlns:a16="http://schemas.microsoft.com/office/drawing/2014/main" xmlns="" id="{00000000-0008-0000-0600-000063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2" name="Text Box 61">
          <a:extLst>
            <a:ext uri="{FF2B5EF4-FFF2-40B4-BE49-F238E27FC236}">
              <a16:creationId xmlns:a16="http://schemas.microsoft.com/office/drawing/2014/main" xmlns="" id="{00000000-0008-0000-0600-000064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3" name="Text Box 62">
          <a:extLst>
            <a:ext uri="{FF2B5EF4-FFF2-40B4-BE49-F238E27FC236}">
              <a16:creationId xmlns:a16="http://schemas.microsoft.com/office/drawing/2014/main" xmlns="" id="{00000000-0008-0000-0600-000065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4" name="Text Box 63">
          <a:extLst>
            <a:ext uri="{FF2B5EF4-FFF2-40B4-BE49-F238E27FC236}">
              <a16:creationId xmlns:a16="http://schemas.microsoft.com/office/drawing/2014/main" xmlns="" id="{00000000-0008-0000-0600-000066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5" name="Text Box 64">
          <a:extLst>
            <a:ext uri="{FF2B5EF4-FFF2-40B4-BE49-F238E27FC236}">
              <a16:creationId xmlns:a16="http://schemas.microsoft.com/office/drawing/2014/main" xmlns="" id="{00000000-0008-0000-0600-000067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6" name="Text Box 65">
          <a:extLst>
            <a:ext uri="{FF2B5EF4-FFF2-40B4-BE49-F238E27FC236}">
              <a16:creationId xmlns:a16="http://schemas.microsoft.com/office/drawing/2014/main" xmlns="" id="{00000000-0008-0000-0600-000068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7" name="Text Box 66">
          <a:extLst>
            <a:ext uri="{FF2B5EF4-FFF2-40B4-BE49-F238E27FC236}">
              <a16:creationId xmlns:a16="http://schemas.microsoft.com/office/drawing/2014/main" xmlns="" id="{00000000-0008-0000-0600-000069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8" name="Text Box 67">
          <a:extLst>
            <a:ext uri="{FF2B5EF4-FFF2-40B4-BE49-F238E27FC236}">
              <a16:creationId xmlns:a16="http://schemas.microsoft.com/office/drawing/2014/main" xmlns="" id="{00000000-0008-0000-0600-00006A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79" name="Text Box 68">
          <a:extLst>
            <a:ext uri="{FF2B5EF4-FFF2-40B4-BE49-F238E27FC236}">
              <a16:creationId xmlns:a16="http://schemas.microsoft.com/office/drawing/2014/main" xmlns="" id="{00000000-0008-0000-0600-00006B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0" name="Text Box 69">
          <a:extLst>
            <a:ext uri="{FF2B5EF4-FFF2-40B4-BE49-F238E27FC236}">
              <a16:creationId xmlns:a16="http://schemas.microsoft.com/office/drawing/2014/main" xmlns="" id="{00000000-0008-0000-0600-00006C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1" name="Text Box 70">
          <a:extLst>
            <a:ext uri="{FF2B5EF4-FFF2-40B4-BE49-F238E27FC236}">
              <a16:creationId xmlns:a16="http://schemas.microsoft.com/office/drawing/2014/main" xmlns="" id="{00000000-0008-0000-0600-00006D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2" name="Text Box 71">
          <a:extLst>
            <a:ext uri="{FF2B5EF4-FFF2-40B4-BE49-F238E27FC236}">
              <a16:creationId xmlns:a16="http://schemas.microsoft.com/office/drawing/2014/main" xmlns="" id="{00000000-0008-0000-0600-00006E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3" name="Text Box 72">
          <a:extLst>
            <a:ext uri="{FF2B5EF4-FFF2-40B4-BE49-F238E27FC236}">
              <a16:creationId xmlns:a16="http://schemas.microsoft.com/office/drawing/2014/main" xmlns="" id="{00000000-0008-0000-0600-00006F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4" name="Text Box 73">
          <a:extLst>
            <a:ext uri="{FF2B5EF4-FFF2-40B4-BE49-F238E27FC236}">
              <a16:creationId xmlns:a16="http://schemas.microsoft.com/office/drawing/2014/main" xmlns="" id="{00000000-0008-0000-0600-000070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5" name="Text Box 74">
          <a:extLst>
            <a:ext uri="{FF2B5EF4-FFF2-40B4-BE49-F238E27FC236}">
              <a16:creationId xmlns:a16="http://schemas.microsoft.com/office/drawing/2014/main" xmlns="" id="{00000000-0008-0000-0600-000071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6" name="Text Box 75">
          <a:extLst>
            <a:ext uri="{FF2B5EF4-FFF2-40B4-BE49-F238E27FC236}">
              <a16:creationId xmlns:a16="http://schemas.microsoft.com/office/drawing/2014/main" xmlns="" id="{00000000-0008-0000-0600-000072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7" name="Text Box 76">
          <a:extLst>
            <a:ext uri="{FF2B5EF4-FFF2-40B4-BE49-F238E27FC236}">
              <a16:creationId xmlns:a16="http://schemas.microsoft.com/office/drawing/2014/main" xmlns="" id="{00000000-0008-0000-0600-000073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8" name="Text Box 77">
          <a:extLst>
            <a:ext uri="{FF2B5EF4-FFF2-40B4-BE49-F238E27FC236}">
              <a16:creationId xmlns:a16="http://schemas.microsoft.com/office/drawing/2014/main" xmlns="" id="{00000000-0008-0000-0600-000074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89" name="Text Box 78">
          <a:extLst>
            <a:ext uri="{FF2B5EF4-FFF2-40B4-BE49-F238E27FC236}">
              <a16:creationId xmlns:a16="http://schemas.microsoft.com/office/drawing/2014/main" xmlns="" id="{00000000-0008-0000-0600-000075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0" name="Text Box 79">
          <a:extLst>
            <a:ext uri="{FF2B5EF4-FFF2-40B4-BE49-F238E27FC236}">
              <a16:creationId xmlns:a16="http://schemas.microsoft.com/office/drawing/2014/main" xmlns="" id="{00000000-0008-0000-0600-000076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1" name="Text Box 80">
          <a:extLst>
            <a:ext uri="{FF2B5EF4-FFF2-40B4-BE49-F238E27FC236}">
              <a16:creationId xmlns:a16="http://schemas.microsoft.com/office/drawing/2014/main" xmlns="" id="{00000000-0008-0000-0600-000077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2" name="Text Box 81">
          <a:extLst>
            <a:ext uri="{FF2B5EF4-FFF2-40B4-BE49-F238E27FC236}">
              <a16:creationId xmlns:a16="http://schemas.microsoft.com/office/drawing/2014/main" xmlns="" id="{00000000-0008-0000-0600-000078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3" name="Text Box 82">
          <a:extLst>
            <a:ext uri="{FF2B5EF4-FFF2-40B4-BE49-F238E27FC236}">
              <a16:creationId xmlns:a16="http://schemas.microsoft.com/office/drawing/2014/main" xmlns="" id="{00000000-0008-0000-0600-000079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4" name="Text Box 83">
          <a:extLst>
            <a:ext uri="{FF2B5EF4-FFF2-40B4-BE49-F238E27FC236}">
              <a16:creationId xmlns:a16="http://schemas.microsoft.com/office/drawing/2014/main" xmlns="" id="{00000000-0008-0000-0600-00007A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5" name="Text Box 84">
          <a:extLst>
            <a:ext uri="{FF2B5EF4-FFF2-40B4-BE49-F238E27FC236}">
              <a16:creationId xmlns:a16="http://schemas.microsoft.com/office/drawing/2014/main" xmlns="" id="{00000000-0008-0000-0600-00007B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6" name="Text Box 85">
          <a:extLst>
            <a:ext uri="{FF2B5EF4-FFF2-40B4-BE49-F238E27FC236}">
              <a16:creationId xmlns:a16="http://schemas.microsoft.com/office/drawing/2014/main" xmlns="" id="{00000000-0008-0000-0600-00007C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7" name="Text Box 86">
          <a:extLst>
            <a:ext uri="{FF2B5EF4-FFF2-40B4-BE49-F238E27FC236}">
              <a16:creationId xmlns:a16="http://schemas.microsoft.com/office/drawing/2014/main" xmlns="" id="{00000000-0008-0000-0600-00007D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8" name="Text Box 87">
          <a:extLst>
            <a:ext uri="{FF2B5EF4-FFF2-40B4-BE49-F238E27FC236}">
              <a16:creationId xmlns:a16="http://schemas.microsoft.com/office/drawing/2014/main" xmlns="" id="{00000000-0008-0000-0600-00007E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199" name="Text Box 88">
          <a:extLst>
            <a:ext uri="{FF2B5EF4-FFF2-40B4-BE49-F238E27FC236}">
              <a16:creationId xmlns:a16="http://schemas.microsoft.com/office/drawing/2014/main" xmlns="" id="{00000000-0008-0000-0600-00007F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200" name="Text Box 89">
          <a:extLst>
            <a:ext uri="{FF2B5EF4-FFF2-40B4-BE49-F238E27FC236}">
              <a16:creationId xmlns:a16="http://schemas.microsoft.com/office/drawing/2014/main" xmlns="" id="{00000000-0008-0000-0600-000080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201" name="Text Box 90">
          <a:extLst>
            <a:ext uri="{FF2B5EF4-FFF2-40B4-BE49-F238E27FC236}">
              <a16:creationId xmlns:a16="http://schemas.microsoft.com/office/drawing/2014/main" xmlns="" id="{00000000-0008-0000-0600-000081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202" name="Text Box 91">
          <a:extLst>
            <a:ext uri="{FF2B5EF4-FFF2-40B4-BE49-F238E27FC236}">
              <a16:creationId xmlns:a16="http://schemas.microsoft.com/office/drawing/2014/main" xmlns="" id="{00000000-0008-0000-0600-000082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114</xdr:row>
      <xdr:rowOff>0</xdr:rowOff>
    </xdr:from>
    <xdr:to>
      <xdr:col>22</xdr:col>
      <xdr:colOff>2162175</xdr:colOff>
      <xdr:row>115</xdr:row>
      <xdr:rowOff>0</xdr:rowOff>
    </xdr:to>
    <xdr:sp macro="" textlink="">
      <xdr:nvSpPr>
        <xdr:cNvPr id="3203" name="Text Box 92">
          <a:extLst>
            <a:ext uri="{FF2B5EF4-FFF2-40B4-BE49-F238E27FC236}">
              <a16:creationId xmlns:a16="http://schemas.microsoft.com/office/drawing/2014/main" xmlns="" id="{00000000-0008-0000-0600-0000830C0000}"/>
            </a:ext>
          </a:extLst>
        </xdr:cNvPr>
        <xdr:cNvSpPr txBox="1">
          <a:spLocks noChangeArrowheads="1"/>
        </xdr:cNvSpPr>
      </xdr:nvSpPr>
      <xdr:spPr bwMode="auto">
        <a:xfrm>
          <a:off x="20545425" y="70465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04" name="Text Box 26">
          <a:extLst>
            <a:ext uri="{FF2B5EF4-FFF2-40B4-BE49-F238E27FC236}">
              <a16:creationId xmlns:a16="http://schemas.microsoft.com/office/drawing/2014/main" xmlns="" id="{00000000-0008-0000-0600-000084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05" name="Text Box 27">
          <a:extLst>
            <a:ext uri="{FF2B5EF4-FFF2-40B4-BE49-F238E27FC236}">
              <a16:creationId xmlns:a16="http://schemas.microsoft.com/office/drawing/2014/main" xmlns="" id="{00000000-0008-0000-0600-000085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06" name="Text Box 28">
          <a:extLst>
            <a:ext uri="{FF2B5EF4-FFF2-40B4-BE49-F238E27FC236}">
              <a16:creationId xmlns:a16="http://schemas.microsoft.com/office/drawing/2014/main" xmlns="" id="{00000000-0008-0000-0600-000086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07" name="Text Box 29">
          <a:extLst>
            <a:ext uri="{FF2B5EF4-FFF2-40B4-BE49-F238E27FC236}">
              <a16:creationId xmlns:a16="http://schemas.microsoft.com/office/drawing/2014/main" xmlns="" id="{00000000-0008-0000-0600-000087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08" name="Text Box 30">
          <a:extLst>
            <a:ext uri="{FF2B5EF4-FFF2-40B4-BE49-F238E27FC236}">
              <a16:creationId xmlns:a16="http://schemas.microsoft.com/office/drawing/2014/main" xmlns="" id="{00000000-0008-0000-0600-000088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09" name="Text Box 31">
          <a:extLst>
            <a:ext uri="{FF2B5EF4-FFF2-40B4-BE49-F238E27FC236}">
              <a16:creationId xmlns:a16="http://schemas.microsoft.com/office/drawing/2014/main" xmlns="" id="{00000000-0008-0000-0600-000089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0" name="Text Box 32">
          <a:extLst>
            <a:ext uri="{FF2B5EF4-FFF2-40B4-BE49-F238E27FC236}">
              <a16:creationId xmlns:a16="http://schemas.microsoft.com/office/drawing/2014/main" xmlns="" id="{00000000-0008-0000-0600-00008A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1" name="Text Box 33">
          <a:extLst>
            <a:ext uri="{FF2B5EF4-FFF2-40B4-BE49-F238E27FC236}">
              <a16:creationId xmlns:a16="http://schemas.microsoft.com/office/drawing/2014/main" xmlns="" id="{00000000-0008-0000-0600-00008B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2" name="Text Box 34">
          <a:extLst>
            <a:ext uri="{FF2B5EF4-FFF2-40B4-BE49-F238E27FC236}">
              <a16:creationId xmlns:a16="http://schemas.microsoft.com/office/drawing/2014/main" xmlns="" id="{00000000-0008-0000-0600-00008C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3" name="Text Box 35">
          <a:extLst>
            <a:ext uri="{FF2B5EF4-FFF2-40B4-BE49-F238E27FC236}">
              <a16:creationId xmlns:a16="http://schemas.microsoft.com/office/drawing/2014/main" xmlns="" id="{00000000-0008-0000-0600-00008D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4" name="Text Box 36">
          <a:extLst>
            <a:ext uri="{FF2B5EF4-FFF2-40B4-BE49-F238E27FC236}">
              <a16:creationId xmlns:a16="http://schemas.microsoft.com/office/drawing/2014/main" xmlns="" id="{00000000-0008-0000-0600-00008E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5" name="Text Box 37">
          <a:extLst>
            <a:ext uri="{FF2B5EF4-FFF2-40B4-BE49-F238E27FC236}">
              <a16:creationId xmlns:a16="http://schemas.microsoft.com/office/drawing/2014/main" xmlns="" id="{00000000-0008-0000-0600-00008F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6" name="Text Box 38">
          <a:extLst>
            <a:ext uri="{FF2B5EF4-FFF2-40B4-BE49-F238E27FC236}">
              <a16:creationId xmlns:a16="http://schemas.microsoft.com/office/drawing/2014/main" xmlns="" id="{00000000-0008-0000-0600-000090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7" name="Text Box 39">
          <a:extLst>
            <a:ext uri="{FF2B5EF4-FFF2-40B4-BE49-F238E27FC236}">
              <a16:creationId xmlns:a16="http://schemas.microsoft.com/office/drawing/2014/main" xmlns="" id="{00000000-0008-0000-0600-000091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8" name="Text Box 40">
          <a:extLst>
            <a:ext uri="{FF2B5EF4-FFF2-40B4-BE49-F238E27FC236}">
              <a16:creationId xmlns:a16="http://schemas.microsoft.com/office/drawing/2014/main" xmlns="" id="{00000000-0008-0000-0600-000092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19" name="Text Box 41">
          <a:extLst>
            <a:ext uri="{FF2B5EF4-FFF2-40B4-BE49-F238E27FC236}">
              <a16:creationId xmlns:a16="http://schemas.microsoft.com/office/drawing/2014/main" xmlns="" id="{00000000-0008-0000-0600-000093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0" name="Text Box 42">
          <a:extLst>
            <a:ext uri="{FF2B5EF4-FFF2-40B4-BE49-F238E27FC236}">
              <a16:creationId xmlns:a16="http://schemas.microsoft.com/office/drawing/2014/main" xmlns="" id="{00000000-0008-0000-0600-000094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1" name="Text Box 43">
          <a:extLst>
            <a:ext uri="{FF2B5EF4-FFF2-40B4-BE49-F238E27FC236}">
              <a16:creationId xmlns:a16="http://schemas.microsoft.com/office/drawing/2014/main" xmlns="" id="{00000000-0008-0000-0600-000095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2" name="Text Box 44">
          <a:extLst>
            <a:ext uri="{FF2B5EF4-FFF2-40B4-BE49-F238E27FC236}">
              <a16:creationId xmlns:a16="http://schemas.microsoft.com/office/drawing/2014/main" xmlns="" id="{00000000-0008-0000-0600-000096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3" name="Text Box 45">
          <a:extLst>
            <a:ext uri="{FF2B5EF4-FFF2-40B4-BE49-F238E27FC236}">
              <a16:creationId xmlns:a16="http://schemas.microsoft.com/office/drawing/2014/main" xmlns="" id="{00000000-0008-0000-0600-000097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4" name="Text Box 46">
          <a:extLst>
            <a:ext uri="{FF2B5EF4-FFF2-40B4-BE49-F238E27FC236}">
              <a16:creationId xmlns:a16="http://schemas.microsoft.com/office/drawing/2014/main" xmlns="" id="{00000000-0008-0000-0600-000098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5" name="Text Box 47">
          <a:extLst>
            <a:ext uri="{FF2B5EF4-FFF2-40B4-BE49-F238E27FC236}">
              <a16:creationId xmlns:a16="http://schemas.microsoft.com/office/drawing/2014/main" xmlns="" id="{00000000-0008-0000-0600-000099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6" name="Text Box 49">
          <a:extLst>
            <a:ext uri="{FF2B5EF4-FFF2-40B4-BE49-F238E27FC236}">
              <a16:creationId xmlns:a16="http://schemas.microsoft.com/office/drawing/2014/main" xmlns="" id="{00000000-0008-0000-0600-00009A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7" name="Text Box 50">
          <a:extLst>
            <a:ext uri="{FF2B5EF4-FFF2-40B4-BE49-F238E27FC236}">
              <a16:creationId xmlns:a16="http://schemas.microsoft.com/office/drawing/2014/main" xmlns="" id="{00000000-0008-0000-0600-00009B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8" name="Text Box 51">
          <a:extLst>
            <a:ext uri="{FF2B5EF4-FFF2-40B4-BE49-F238E27FC236}">
              <a16:creationId xmlns:a16="http://schemas.microsoft.com/office/drawing/2014/main" xmlns="" id="{00000000-0008-0000-0600-00009C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29" name="Text Box 52">
          <a:extLst>
            <a:ext uri="{FF2B5EF4-FFF2-40B4-BE49-F238E27FC236}">
              <a16:creationId xmlns:a16="http://schemas.microsoft.com/office/drawing/2014/main" xmlns="" id="{00000000-0008-0000-0600-00009D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0" name="Text Box 53">
          <a:extLst>
            <a:ext uri="{FF2B5EF4-FFF2-40B4-BE49-F238E27FC236}">
              <a16:creationId xmlns:a16="http://schemas.microsoft.com/office/drawing/2014/main" xmlns="" id="{00000000-0008-0000-0600-00009E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1" name="Text Box 54">
          <a:extLst>
            <a:ext uri="{FF2B5EF4-FFF2-40B4-BE49-F238E27FC236}">
              <a16:creationId xmlns:a16="http://schemas.microsoft.com/office/drawing/2014/main" xmlns="" id="{00000000-0008-0000-0600-00009F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2" name="Text Box 55">
          <a:extLst>
            <a:ext uri="{FF2B5EF4-FFF2-40B4-BE49-F238E27FC236}">
              <a16:creationId xmlns:a16="http://schemas.microsoft.com/office/drawing/2014/main" xmlns="" id="{00000000-0008-0000-0600-0000A0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3" name="Text Box 56">
          <a:extLst>
            <a:ext uri="{FF2B5EF4-FFF2-40B4-BE49-F238E27FC236}">
              <a16:creationId xmlns:a16="http://schemas.microsoft.com/office/drawing/2014/main" xmlns="" id="{00000000-0008-0000-0600-0000A1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4" name="Text Box 57">
          <a:extLst>
            <a:ext uri="{FF2B5EF4-FFF2-40B4-BE49-F238E27FC236}">
              <a16:creationId xmlns:a16="http://schemas.microsoft.com/office/drawing/2014/main" xmlns="" id="{00000000-0008-0000-0600-0000A2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5" name="Text Box 58">
          <a:extLst>
            <a:ext uri="{FF2B5EF4-FFF2-40B4-BE49-F238E27FC236}">
              <a16:creationId xmlns:a16="http://schemas.microsoft.com/office/drawing/2014/main" xmlns="" id="{00000000-0008-0000-0600-0000A3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6" name="Text Box 59">
          <a:extLst>
            <a:ext uri="{FF2B5EF4-FFF2-40B4-BE49-F238E27FC236}">
              <a16:creationId xmlns:a16="http://schemas.microsoft.com/office/drawing/2014/main" xmlns="" id="{00000000-0008-0000-0600-0000A4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7" name="Text Box 60">
          <a:extLst>
            <a:ext uri="{FF2B5EF4-FFF2-40B4-BE49-F238E27FC236}">
              <a16:creationId xmlns:a16="http://schemas.microsoft.com/office/drawing/2014/main" xmlns="" id="{00000000-0008-0000-0600-0000A5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8" name="Text Box 61">
          <a:extLst>
            <a:ext uri="{FF2B5EF4-FFF2-40B4-BE49-F238E27FC236}">
              <a16:creationId xmlns:a16="http://schemas.microsoft.com/office/drawing/2014/main" xmlns="" id="{00000000-0008-0000-0600-0000A6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39" name="Text Box 62">
          <a:extLst>
            <a:ext uri="{FF2B5EF4-FFF2-40B4-BE49-F238E27FC236}">
              <a16:creationId xmlns:a16="http://schemas.microsoft.com/office/drawing/2014/main" xmlns="" id="{00000000-0008-0000-0600-0000A7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0" name="Text Box 63">
          <a:extLst>
            <a:ext uri="{FF2B5EF4-FFF2-40B4-BE49-F238E27FC236}">
              <a16:creationId xmlns:a16="http://schemas.microsoft.com/office/drawing/2014/main" xmlns="" id="{00000000-0008-0000-0600-0000A8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1" name="Text Box 64">
          <a:extLst>
            <a:ext uri="{FF2B5EF4-FFF2-40B4-BE49-F238E27FC236}">
              <a16:creationId xmlns:a16="http://schemas.microsoft.com/office/drawing/2014/main" xmlns="" id="{00000000-0008-0000-0600-0000A9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2" name="Text Box 65">
          <a:extLst>
            <a:ext uri="{FF2B5EF4-FFF2-40B4-BE49-F238E27FC236}">
              <a16:creationId xmlns:a16="http://schemas.microsoft.com/office/drawing/2014/main" xmlns="" id="{00000000-0008-0000-0600-0000AA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3" name="Text Box 66">
          <a:extLst>
            <a:ext uri="{FF2B5EF4-FFF2-40B4-BE49-F238E27FC236}">
              <a16:creationId xmlns:a16="http://schemas.microsoft.com/office/drawing/2014/main" xmlns="" id="{00000000-0008-0000-0600-0000AB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4" name="Text Box 67">
          <a:extLst>
            <a:ext uri="{FF2B5EF4-FFF2-40B4-BE49-F238E27FC236}">
              <a16:creationId xmlns:a16="http://schemas.microsoft.com/office/drawing/2014/main" xmlns="" id="{00000000-0008-0000-0600-0000AC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5" name="Text Box 68">
          <a:extLst>
            <a:ext uri="{FF2B5EF4-FFF2-40B4-BE49-F238E27FC236}">
              <a16:creationId xmlns:a16="http://schemas.microsoft.com/office/drawing/2014/main" xmlns="" id="{00000000-0008-0000-0600-0000AD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6" name="Text Box 69">
          <a:extLst>
            <a:ext uri="{FF2B5EF4-FFF2-40B4-BE49-F238E27FC236}">
              <a16:creationId xmlns:a16="http://schemas.microsoft.com/office/drawing/2014/main" xmlns="" id="{00000000-0008-0000-0600-0000AE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7" name="Text Box 70">
          <a:extLst>
            <a:ext uri="{FF2B5EF4-FFF2-40B4-BE49-F238E27FC236}">
              <a16:creationId xmlns:a16="http://schemas.microsoft.com/office/drawing/2014/main" xmlns="" id="{00000000-0008-0000-0600-0000AF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8" name="Text Box 71">
          <a:extLst>
            <a:ext uri="{FF2B5EF4-FFF2-40B4-BE49-F238E27FC236}">
              <a16:creationId xmlns:a16="http://schemas.microsoft.com/office/drawing/2014/main" xmlns="" id="{00000000-0008-0000-0600-0000B0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49" name="Text Box 72">
          <a:extLst>
            <a:ext uri="{FF2B5EF4-FFF2-40B4-BE49-F238E27FC236}">
              <a16:creationId xmlns:a16="http://schemas.microsoft.com/office/drawing/2014/main" xmlns="" id="{00000000-0008-0000-0600-0000B1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0" name="Text Box 73">
          <a:extLst>
            <a:ext uri="{FF2B5EF4-FFF2-40B4-BE49-F238E27FC236}">
              <a16:creationId xmlns:a16="http://schemas.microsoft.com/office/drawing/2014/main" xmlns="" id="{00000000-0008-0000-0600-0000B2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1" name="Text Box 74">
          <a:extLst>
            <a:ext uri="{FF2B5EF4-FFF2-40B4-BE49-F238E27FC236}">
              <a16:creationId xmlns:a16="http://schemas.microsoft.com/office/drawing/2014/main" xmlns="" id="{00000000-0008-0000-0600-0000B3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2" name="Text Box 75">
          <a:extLst>
            <a:ext uri="{FF2B5EF4-FFF2-40B4-BE49-F238E27FC236}">
              <a16:creationId xmlns:a16="http://schemas.microsoft.com/office/drawing/2014/main" xmlns="" id="{00000000-0008-0000-0600-0000B4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3" name="Text Box 76">
          <a:extLst>
            <a:ext uri="{FF2B5EF4-FFF2-40B4-BE49-F238E27FC236}">
              <a16:creationId xmlns:a16="http://schemas.microsoft.com/office/drawing/2014/main" xmlns="" id="{00000000-0008-0000-0600-0000B5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4" name="Text Box 77">
          <a:extLst>
            <a:ext uri="{FF2B5EF4-FFF2-40B4-BE49-F238E27FC236}">
              <a16:creationId xmlns:a16="http://schemas.microsoft.com/office/drawing/2014/main" xmlns="" id="{00000000-0008-0000-0600-0000B6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5" name="Text Box 78">
          <a:extLst>
            <a:ext uri="{FF2B5EF4-FFF2-40B4-BE49-F238E27FC236}">
              <a16:creationId xmlns:a16="http://schemas.microsoft.com/office/drawing/2014/main" xmlns="" id="{00000000-0008-0000-0600-0000B7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6" name="Text Box 79">
          <a:extLst>
            <a:ext uri="{FF2B5EF4-FFF2-40B4-BE49-F238E27FC236}">
              <a16:creationId xmlns:a16="http://schemas.microsoft.com/office/drawing/2014/main" xmlns="" id="{00000000-0008-0000-0600-0000B8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7" name="Text Box 80">
          <a:extLst>
            <a:ext uri="{FF2B5EF4-FFF2-40B4-BE49-F238E27FC236}">
              <a16:creationId xmlns:a16="http://schemas.microsoft.com/office/drawing/2014/main" xmlns="" id="{00000000-0008-0000-0600-0000B9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8" name="Text Box 81">
          <a:extLst>
            <a:ext uri="{FF2B5EF4-FFF2-40B4-BE49-F238E27FC236}">
              <a16:creationId xmlns:a16="http://schemas.microsoft.com/office/drawing/2014/main" xmlns="" id="{00000000-0008-0000-0600-0000BA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59" name="Text Box 82">
          <a:extLst>
            <a:ext uri="{FF2B5EF4-FFF2-40B4-BE49-F238E27FC236}">
              <a16:creationId xmlns:a16="http://schemas.microsoft.com/office/drawing/2014/main" xmlns="" id="{00000000-0008-0000-0600-0000BB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0" name="Text Box 83">
          <a:extLst>
            <a:ext uri="{FF2B5EF4-FFF2-40B4-BE49-F238E27FC236}">
              <a16:creationId xmlns:a16="http://schemas.microsoft.com/office/drawing/2014/main" xmlns="" id="{00000000-0008-0000-0600-0000BC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1" name="Text Box 84">
          <a:extLst>
            <a:ext uri="{FF2B5EF4-FFF2-40B4-BE49-F238E27FC236}">
              <a16:creationId xmlns:a16="http://schemas.microsoft.com/office/drawing/2014/main" xmlns="" id="{00000000-0008-0000-0600-0000BD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2" name="Text Box 85">
          <a:extLst>
            <a:ext uri="{FF2B5EF4-FFF2-40B4-BE49-F238E27FC236}">
              <a16:creationId xmlns:a16="http://schemas.microsoft.com/office/drawing/2014/main" xmlns="" id="{00000000-0008-0000-0600-0000BE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3" name="Text Box 86">
          <a:extLst>
            <a:ext uri="{FF2B5EF4-FFF2-40B4-BE49-F238E27FC236}">
              <a16:creationId xmlns:a16="http://schemas.microsoft.com/office/drawing/2014/main" xmlns="" id="{00000000-0008-0000-0600-0000BF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4" name="Text Box 87">
          <a:extLst>
            <a:ext uri="{FF2B5EF4-FFF2-40B4-BE49-F238E27FC236}">
              <a16:creationId xmlns:a16="http://schemas.microsoft.com/office/drawing/2014/main" xmlns="" id="{00000000-0008-0000-0600-0000C0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5" name="Text Box 88">
          <a:extLst>
            <a:ext uri="{FF2B5EF4-FFF2-40B4-BE49-F238E27FC236}">
              <a16:creationId xmlns:a16="http://schemas.microsoft.com/office/drawing/2014/main" xmlns="" id="{00000000-0008-0000-0600-0000C1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6" name="Text Box 89">
          <a:extLst>
            <a:ext uri="{FF2B5EF4-FFF2-40B4-BE49-F238E27FC236}">
              <a16:creationId xmlns:a16="http://schemas.microsoft.com/office/drawing/2014/main" xmlns="" id="{00000000-0008-0000-0600-0000C2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7" name="Text Box 90">
          <a:extLst>
            <a:ext uri="{FF2B5EF4-FFF2-40B4-BE49-F238E27FC236}">
              <a16:creationId xmlns:a16="http://schemas.microsoft.com/office/drawing/2014/main" xmlns="" id="{00000000-0008-0000-0600-0000C3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8" name="Text Box 91">
          <a:extLst>
            <a:ext uri="{FF2B5EF4-FFF2-40B4-BE49-F238E27FC236}">
              <a16:creationId xmlns:a16="http://schemas.microsoft.com/office/drawing/2014/main" xmlns="" id="{00000000-0008-0000-0600-0000C4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122</xdr:row>
      <xdr:rowOff>0</xdr:rowOff>
    </xdr:from>
    <xdr:ext cx="76200" cy="200025"/>
    <xdr:sp macro="" textlink="">
      <xdr:nvSpPr>
        <xdr:cNvPr id="3269" name="Text Box 92">
          <a:extLst>
            <a:ext uri="{FF2B5EF4-FFF2-40B4-BE49-F238E27FC236}">
              <a16:creationId xmlns:a16="http://schemas.microsoft.com/office/drawing/2014/main" xmlns="" id="{00000000-0008-0000-0600-0000C50C0000}"/>
            </a:ext>
          </a:extLst>
        </xdr:cNvPr>
        <xdr:cNvSpPr txBox="1">
          <a:spLocks noChangeArrowheads="1"/>
        </xdr:cNvSpPr>
      </xdr:nvSpPr>
      <xdr:spPr bwMode="auto">
        <a:xfrm>
          <a:off x="20545425" y="7532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0" name="Text Box 26">
          <a:extLst>
            <a:ext uri="{FF2B5EF4-FFF2-40B4-BE49-F238E27FC236}">
              <a16:creationId xmlns:a16="http://schemas.microsoft.com/office/drawing/2014/main" xmlns="" id="{00000000-0008-0000-0600-0000C6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1" name="Text Box 27">
          <a:extLst>
            <a:ext uri="{FF2B5EF4-FFF2-40B4-BE49-F238E27FC236}">
              <a16:creationId xmlns:a16="http://schemas.microsoft.com/office/drawing/2014/main" xmlns="" id="{00000000-0008-0000-0600-0000C7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2" name="Text Box 28">
          <a:extLst>
            <a:ext uri="{FF2B5EF4-FFF2-40B4-BE49-F238E27FC236}">
              <a16:creationId xmlns:a16="http://schemas.microsoft.com/office/drawing/2014/main" xmlns="" id="{00000000-0008-0000-0600-0000C8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3" name="Text Box 29">
          <a:extLst>
            <a:ext uri="{FF2B5EF4-FFF2-40B4-BE49-F238E27FC236}">
              <a16:creationId xmlns:a16="http://schemas.microsoft.com/office/drawing/2014/main" xmlns="" id="{00000000-0008-0000-0600-0000C9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4" name="Text Box 30">
          <a:extLst>
            <a:ext uri="{FF2B5EF4-FFF2-40B4-BE49-F238E27FC236}">
              <a16:creationId xmlns:a16="http://schemas.microsoft.com/office/drawing/2014/main" xmlns="" id="{00000000-0008-0000-0600-0000CA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5" name="Text Box 31">
          <a:extLst>
            <a:ext uri="{FF2B5EF4-FFF2-40B4-BE49-F238E27FC236}">
              <a16:creationId xmlns:a16="http://schemas.microsoft.com/office/drawing/2014/main" xmlns="" id="{00000000-0008-0000-0600-0000CB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6" name="Text Box 32">
          <a:extLst>
            <a:ext uri="{FF2B5EF4-FFF2-40B4-BE49-F238E27FC236}">
              <a16:creationId xmlns:a16="http://schemas.microsoft.com/office/drawing/2014/main" xmlns="" id="{00000000-0008-0000-0600-0000CC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7" name="Text Box 33">
          <a:extLst>
            <a:ext uri="{FF2B5EF4-FFF2-40B4-BE49-F238E27FC236}">
              <a16:creationId xmlns:a16="http://schemas.microsoft.com/office/drawing/2014/main" xmlns="" id="{00000000-0008-0000-0600-0000CD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8" name="Text Box 34">
          <a:extLst>
            <a:ext uri="{FF2B5EF4-FFF2-40B4-BE49-F238E27FC236}">
              <a16:creationId xmlns:a16="http://schemas.microsoft.com/office/drawing/2014/main" xmlns="" id="{00000000-0008-0000-0600-0000CE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79" name="Text Box 35">
          <a:extLst>
            <a:ext uri="{FF2B5EF4-FFF2-40B4-BE49-F238E27FC236}">
              <a16:creationId xmlns:a16="http://schemas.microsoft.com/office/drawing/2014/main" xmlns="" id="{00000000-0008-0000-0600-0000CF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0" name="Text Box 36">
          <a:extLst>
            <a:ext uri="{FF2B5EF4-FFF2-40B4-BE49-F238E27FC236}">
              <a16:creationId xmlns:a16="http://schemas.microsoft.com/office/drawing/2014/main" xmlns="" id="{00000000-0008-0000-0600-0000D0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1" name="Text Box 37">
          <a:extLst>
            <a:ext uri="{FF2B5EF4-FFF2-40B4-BE49-F238E27FC236}">
              <a16:creationId xmlns:a16="http://schemas.microsoft.com/office/drawing/2014/main" xmlns="" id="{00000000-0008-0000-0600-0000D1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2" name="Text Box 38">
          <a:extLst>
            <a:ext uri="{FF2B5EF4-FFF2-40B4-BE49-F238E27FC236}">
              <a16:creationId xmlns:a16="http://schemas.microsoft.com/office/drawing/2014/main" xmlns="" id="{00000000-0008-0000-0600-0000D2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3" name="Text Box 39">
          <a:extLst>
            <a:ext uri="{FF2B5EF4-FFF2-40B4-BE49-F238E27FC236}">
              <a16:creationId xmlns:a16="http://schemas.microsoft.com/office/drawing/2014/main" xmlns="" id="{00000000-0008-0000-0600-0000D3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4" name="Text Box 40">
          <a:extLst>
            <a:ext uri="{FF2B5EF4-FFF2-40B4-BE49-F238E27FC236}">
              <a16:creationId xmlns:a16="http://schemas.microsoft.com/office/drawing/2014/main" xmlns="" id="{00000000-0008-0000-0600-0000D4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5" name="Text Box 41">
          <a:extLst>
            <a:ext uri="{FF2B5EF4-FFF2-40B4-BE49-F238E27FC236}">
              <a16:creationId xmlns:a16="http://schemas.microsoft.com/office/drawing/2014/main" xmlns="" id="{00000000-0008-0000-0600-0000D5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6" name="Text Box 42">
          <a:extLst>
            <a:ext uri="{FF2B5EF4-FFF2-40B4-BE49-F238E27FC236}">
              <a16:creationId xmlns:a16="http://schemas.microsoft.com/office/drawing/2014/main" xmlns="" id="{00000000-0008-0000-0600-0000D6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7" name="Text Box 43">
          <a:extLst>
            <a:ext uri="{FF2B5EF4-FFF2-40B4-BE49-F238E27FC236}">
              <a16:creationId xmlns:a16="http://schemas.microsoft.com/office/drawing/2014/main" xmlns="" id="{00000000-0008-0000-0600-0000D7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8" name="Text Box 44">
          <a:extLst>
            <a:ext uri="{FF2B5EF4-FFF2-40B4-BE49-F238E27FC236}">
              <a16:creationId xmlns:a16="http://schemas.microsoft.com/office/drawing/2014/main" xmlns="" id="{00000000-0008-0000-0600-0000D8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89" name="Text Box 45">
          <a:extLst>
            <a:ext uri="{FF2B5EF4-FFF2-40B4-BE49-F238E27FC236}">
              <a16:creationId xmlns:a16="http://schemas.microsoft.com/office/drawing/2014/main" xmlns="" id="{00000000-0008-0000-0600-0000D9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0" name="Text Box 46">
          <a:extLst>
            <a:ext uri="{FF2B5EF4-FFF2-40B4-BE49-F238E27FC236}">
              <a16:creationId xmlns:a16="http://schemas.microsoft.com/office/drawing/2014/main" xmlns="" id="{00000000-0008-0000-0600-0000DA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1" name="Text Box 47">
          <a:extLst>
            <a:ext uri="{FF2B5EF4-FFF2-40B4-BE49-F238E27FC236}">
              <a16:creationId xmlns:a16="http://schemas.microsoft.com/office/drawing/2014/main" xmlns="" id="{00000000-0008-0000-0600-0000DB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2" name="Text Box 49">
          <a:extLst>
            <a:ext uri="{FF2B5EF4-FFF2-40B4-BE49-F238E27FC236}">
              <a16:creationId xmlns:a16="http://schemas.microsoft.com/office/drawing/2014/main" xmlns="" id="{00000000-0008-0000-0600-0000DC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3" name="Text Box 50">
          <a:extLst>
            <a:ext uri="{FF2B5EF4-FFF2-40B4-BE49-F238E27FC236}">
              <a16:creationId xmlns:a16="http://schemas.microsoft.com/office/drawing/2014/main" xmlns="" id="{00000000-0008-0000-0600-0000DD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4" name="Text Box 51">
          <a:extLst>
            <a:ext uri="{FF2B5EF4-FFF2-40B4-BE49-F238E27FC236}">
              <a16:creationId xmlns:a16="http://schemas.microsoft.com/office/drawing/2014/main" xmlns="" id="{00000000-0008-0000-0600-0000DE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5" name="Text Box 52">
          <a:extLst>
            <a:ext uri="{FF2B5EF4-FFF2-40B4-BE49-F238E27FC236}">
              <a16:creationId xmlns:a16="http://schemas.microsoft.com/office/drawing/2014/main" xmlns="" id="{00000000-0008-0000-0600-0000DF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6" name="Text Box 53">
          <a:extLst>
            <a:ext uri="{FF2B5EF4-FFF2-40B4-BE49-F238E27FC236}">
              <a16:creationId xmlns:a16="http://schemas.microsoft.com/office/drawing/2014/main" xmlns="" id="{00000000-0008-0000-0600-0000E0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7" name="Text Box 54">
          <a:extLst>
            <a:ext uri="{FF2B5EF4-FFF2-40B4-BE49-F238E27FC236}">
              <a16:creationId xmlns:a16="http://schemas.microsoft.com/office/drawing/2014/main" xmlns="" id="{00000000-0008-0000-0600-0000E1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8" name="Text Box 55">
          <a:extLst>
            <a:ext uri="{FF2B5EF4-FFF2-40B4-BE49-F238E27FC236}">
              <a16:creationId xmlns:a16="http://schemas.microsoft.com/office/drawing/2014/main" xmlns="" id="{00000000-0008-0000-0600-0000E2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299" name="Text Box 56">
          <a:extLst>
            <a:ext uri="{FF2B5EF4-FFF2-40B4-BE49-F238E27FC236}">
              <a16:creationId xmlns:a16="http://schemas.microsoft.com/office/drawing/2014/main" xmlns="" id="{00000000-0008-0000-0600-0000E3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0" name="Text Box 57">
          <a:extLst>
            <a:ext uri="{FF2B5EF4-FFF2-40B4-BE49-F238E27FC236}">
              <a16:creationId xmlns:a16="http://schemas.microsoft.com/office/drawing/2014/main" xmlns="" id="{00000000-0008-0000-0600-0000E4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1" name="Text Box 58">
          <a:extLst>
            <a:ext uri="{FF2B5EF4-FFF2-40B4-BE49-F238E27FC236}">
              <a16:creationId xmlns:a16="http://schemas.microsoft.com/office/drawing/2014/main" xmlns="" id="{00000000-0008-0000-0600-0000E5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2" name="Text Box 59">
          <a:extLst>
            <a:ext uri="{FF2B5EF4-FFF2-40B4-BE49-F238E27FC236}">
              <a16:creationId xmlns:a16="http://schemas.microsoft.com/office/drawing/2014/main" xmlns="" id="{00000000-0008-0000-0600-0000E6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3" name="Text Box 60">
          <a:extLst>
            <a:ext uri="{FF2B5EF4-FFF2-40B4-BE49-F238E27FC236}">
              <a16:creationId xmlns:a16="http://schemas.microsoft.com/office/drawing/2014/main" xmlns="" id="{00000000-0008-0000-0600-0000E7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4" name="Text Box 61">
          <a:extLst>
            <a:ext uri="{FF2B5EF4-FFF2-40B4-BE49-F238E27FC236}">
              <a16:creationId xmlns:a16="http://schemas.microsoft.com/office/drawing/2014/main" xmlns="" id="{00000000-0008-0000-0600-0000E8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5" name="Text Box 62">
          <a:extLst>
            <a:ext uri="{FF2B5EF4-FFF2-40B4-BE49-F238E27FC236}">
              <a16:creationId xmlns:a16="http://schemas.microsoft.com/office/drawing/2014/main" xmlns="" id="{00000000-0008-0000-0600-0000E9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6" name="Text Box 63">
          <a:extLst>
            <a:ext uri="{FF2B5EF4-FFF2-40B4-BE49-F238E27FC236}">
              <a16:creationId xmlns:a16="http://schemas.microsoft.com/office/drawing/2014/main" xmlns="" id="{00000000-0008-0000-0600-0000EA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7" name="Text Box 64">
          <a:extLst>
            <a:ext uri="{FF2B5EF4-FFF2-40B4-BE49-F238E27FC236}">
              <a16:creationId xmlns:a16="http://schemas.microsoft.com/office/drawing/2014/main" xmlns="" id="{00000000-0008-0000-0600-0000EB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8" name="Text Box 65">
          <a:extLst>
            <a:ext uri="{FF2B5EF4-FFF2-40B4-BE49-F238E27FC236}">
              <a16:creationId xmlns:a16="http://schemas.microsoft.com/office/drawing/2014/main" xmlns="" id="{00000000-0008-0000-0600-0000EC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09" name="Text Box 66">
          <a:extLst>
            <a:ext uri="{FF2B5EF4-FFF2-40B4-BE49-F238E27FC236}">
              <a16:creationId xmlns:a16="http://schemas.microsoft.com/office/drawing/2014/main" xmlns="" id="{00000000-0008-0000-0600-0000ED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0" name="Text Box 67">
          <a:extLst>
            <a:ext uri="{FF2B5EF4-FFF2-40B4-BE49-F238E27FC236}">
              <a16:creationId xmlns:a16="http://schemas.microsoft.com/office/drawing/2014/main" xmlns="" id="{00000000-0008-0000-0600-0000EE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1" name="Text Box 68">
          <a:extLst>
            <a:ext uri="{FF2B5EF4-FFF2-40B4-BE49-F238E27FC236}">
              <a16:creationId xmlns:a16="http://schemas.microsoft.com/office/drawing/2014/main" xmlns="" id="{00000000-0008-0000-0600-0000EF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2" name="Text Box 69">
          <a:extLst>
            <a:ext uri="{FF2B5EF4-FFF2-40B4-BE49-F238E27FC236}">
              <a16:creationId xmlns:a16="http://schemas.microsoft.com/office/drawing/2014/main" xmlns="" id="{00000000-0008-0000-0600-0000F0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3" name="Text Box 70">
          <a:extLst>
            <a:ext uri="{FF2B5EF4-FFF2-40B4-BE49-F238E27FC236}">
              <a16:creationId xmlns:a16="http://schemas.microsoft.com/office/drawing/2014/main" xmlns="" id="{00000000-0008-0000-0600-0000F1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4" name="Text Box 71">
          <a:extLst>
            <a:ext uri="{FF2B5EF4-FFF2-40B4-BE49-F238E27FC236}">
              <a16:creationId xmlns:a16="http://schemas.microsoft.com/office/drawing/2014/main" xmlns="" id="{00000000-0008-0000-0600-0000F2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5" name="Text Box 72">
          <a:extLst>
            <a:ext uri="{FF2B5EF4-FFF2-40B4-BE49-F238E27FC236}">
              <a16:creationId xmlns:a16="http://schemas.microsoft.com/office/drawing/2014/main" xmlns="" id="{00000000-0008-0000-0600-0000F3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6" name="Text Box 73">
          <a:extLst>
            <a:ext uri="{FF2B5EF4-FFF2-40B4-BE49-F238E27FC236}">
              <a16:creationId xmlns:a16="http://schemas.microsoft.com/office/drawing/2014/main" xmlns="" id="{00000000-0008-0000-0600-0000F4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7" name="Text Box 74">
          <a:extLst>
            <a:ext uri="{FF2B5EF4-FFF2-40B4-BE49-F238E27FC236}">
              <a16:creationId xmlns:a16="http://schemas.microsoft.com/office/drawing/2014/main" xmlns="" id="{00000000-0008-0000-0600-0000F5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8" name="Text Box 75">
          <a:extLst>
            <a:ext uri="{FF2B5EF4-FFF2-40B4-BE49-F238E27FC236}">
              <a16:creationId xmlns:a16="http://schemas.microsoft.com/office/drawing/2014/main" xmlns="" id="{00000000-0008-0000-0600-0000F6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19" name="Text Box 76">
          <a:extLst>
            <a:ext uri="{FF2B5EF4-FFF2-40B4-BE49-F238E27FC236}">
              <a16:creationId xmlns:a16="http://schemas.microsoft.com/office/drawing/2014/main" xmlns="" id="{00000000-0008-0000-0600-0000F7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0" name="Text Box 77">
          <a:extLst>
            <a:ext uri="{FF2B5EF4-FFF2-40B4-BE49-F238E27FC236}">
              <a16:creationId xmlns:a16="http://schemas.microsoft.com/office/drawing/2014/main" xmlns="" id="{00000000-0008-0000-0600-0000F8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1" name="Text Box 78">
          <a:extLst>
            <a:ext uri="{FF2B5EF4-FFF2-40B4-BE49-F238E27FC236}">
              <a16:creationId xmlns:a16="http://schemas.microsoft.com/office/drawing/2014/main" xmlns="" id="{00000000-0008-0000-0600-0000F9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2" name="Text Box 79">
          <a:extLst>
            <a:ext uri="{FF2B5EF4-FFF2-40B4-BE49-F238E27FC236}">
              <a16:creationId xmlns:a16="http://schemas.microsoft.com/office/drawing/2014/main" xmlns="" id="{00000000-0008-0000-0600-0000FA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3" name="Text Box 80">
          <a:extLst>
            <a:ext uri="{FF2B5EF4-FFF2-40B4-BE49-F238E27FC236}">
              <a16:creationId xmlns:a16="http://schemas.microsoft.com/office/drawing/2014/main" xmlns="" id="{00000000-0008-0000-0600-0000FB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4" name="Text Box 81">
          <a:extLst>
            <a:ext uri="{FF2B5EF4-FFF2-40B4-BE49-F238E27FC236}">
              <a16:creationId xmlns:a16="http://schemas.microsoft.com/office/drawing/2014/main" xmlns="" id="{00000000-0008-0000-0600-0000FC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5" name="Text Box 82">
          <a:extLst>
            <a:ext uri="{FF2B5EF4-FFF2-40B4-BE49-F238E27FC236}">
              <a16:creationId xmlns:a16="http://schemas.microsoft.com/office/drawing/2014/main" xmlns="" id="{00000000-0008-0000-0600-0000FD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6" name="Text Box 83">
          <a:extLst>
            <a:ext uri="{FF2B5EF4-FFF2-40B4-BE49-F238E27FC236}">
              <a16:creationId xmlns:a16="http://schemas.microsoft.com/office/drawing/2014/main" xmlns="" id="{00000000-0008-0000-0600-0000FE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7" name="Text Box 84">
          <a:extLst>
            <a:ext uri="{FF2B5EF4-FFF2-40B4-BE49-F238E27FC236}">
              <a16:creationId xmlns:a16="http://schemas.microsoft.com/office/drawing/2014/main" xmlns="" id="{00000000-0008-0000-0600-0000FF0C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8" name="Text Box 85">
          <a:extLst>
            <a:ext uri="{FF2B5EF4-FFF2-40B4-BE49-F238E27FC236}">
              <a16:creationId xmlns:a16="http://schemas.microsoft.com/office/drawing/2014/main" xmlns="" id="{00000000-0008-0000-0600-000000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29" name="Text Box 86">
          <a:extLst>
            <a:ext uri="{FF2B5EF4-FFF2-40B4-BE49-F238E27FC236}">
              <a16:creationId xmlns:a16="http://schemas.microsoft.com/office/drawing/2014/main" xmlns="" id="{00000000-0008-0000-0600-000001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0" name="Text Box 87">
          <a:extLst>
            <a:ext uri="{FF2B5EF4-FFF2-40B4-BE49-F238E27FC236}">
              <a16:creationId xmlns:a16="http://schemas.microsoft.com/office/drawing/2014/main" xmlns="" id="{00000000-0008-0000-0600-000002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1" name="Text Box 88">
          <a:extLst>
            <a:ext uri="{FF2B5EF4-FFF2-40B4-BE49-F238E27FC236}">
              <a16:creationId xmlns:a16="http://schemas.microsoft.com/office/drawing/2014/main" xmlns="" id="{00000000-0008-0000-0600-000003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2" name="Text Box 89">
          <a:extLst>
            <a:ext uri="{FF2B5EF4-FFF2-40B4-BE49-F238E27FC236}">
              <a16:creationId xmlns:a16="http://schemas.microsoft.com/office/drawing/2014/main" xmlns="" id="{00000000-0008-0000-0600-000004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3" name="Text Box 90">
          <a:extLst>
            <a:ext uri="{FF2B5EF4-FFF2-40B4-BE49-F238E27FC236}">
              <a16:creationId xmlns:a16="http://schemas.microsoft.com/office/drawing/2014/main" xmlns="" id="{00000000-0008-0000-0600-000005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4" name="Text Box 91">
          <a:extLst>
            <a:ext uri="{FF2B5EF4-FFF2-40B4-BE49-F238E27FC236}">
              <a16:creationId xmlns:a16="http://schemas.microsoft.com/office/drawing/2014/main" xmlns="" id="{00000000-0008-0000-0600-000006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5" name="Text Box 92">
          <a:extLst>
            <a:ext uri="{FF2B5EF4-FFF2-40B4-BE49-F238E27FC236}">
              <a16:creationId xmlns:a16="http://schemas.microsoft.com/office/drawing/2014/main" xmlns="" id="{00000000-0008-0000-0600-000007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6" name="Text Box 3">
          <a:extLst>
            <a:ext uri="{FF2B5EF4-FFF2-40B4-BE49-F238E27FC236}">
              <a16:creationId xmlns:a16="http://schemas.microsoft.com/office/drawing/2014/main" xmlns="" id="{00000000-0008-0000-0600-000008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7" name="Text Box 4">
          <a:extLst>
            <a:ext uri="{FF2B5EF4-FFF2-40B4-BE49-F238E27FC236}">
              <a16:creationId xmlns:a16="http://schemas.microsoft.com/office/drawing/2014/main" xmlns="" id="{00000000-0008-0000-0600-000009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8" name="Text Box 5">
          <a:extLst>
            <a:ext uri="{FF2B5EF4-FFF2-40B4-BE49-F238E27FC236}">
              <a16:creationId xmlns:a16="http://schemas.microsoft.com/office/drawing/2014/main" xmlns="" id="{00000000-0008-0000-0600-00000A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39" name="Text Box 6">
          <a:extLst>
            <a:ext uri="{FF2B5EF4-FFF2-40B4-BE49-F238E27FC236}">
              <a16:creationId xmlns:a16="http://schemas.microsoft.com/office/drawing/2014/main" xmlns="" id="{00000000-0008-0000-0600-00000B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0" name="Text Box 7">
          <a:extLst>
            <a:ext uri="{FF2B5EF4-FFF2-40B4-BE49-F238E27FC236}">
              <a16:creationId xmlns:a16="http://schemas.microsoft.com/office/drawing/2014/main" xmlns="" id="{00000000-0008-0000-0600-00000C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1" name="Text Box 8">
          <a:extLst>
            <a:ext uri="{FF2B5EF4-FFF2-40B4-BE49-F238E27FC236}">
              <a16:creationId xmlns:a16="http://schemas.microsoft.com/office/drawing/2014/main" xmlns="" id="{00000000-0008-0000-0600-00000D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2" name="Text Box 9">
          <a:extLst>
            <a:ext uri="{FF2B5EF4-FFF2-40B4-BE49-F238E27FC236}">
              <a16:creationId xmlns:a16="http://schemas.microsoft.com/office/drawing/2014/main" xmlns="" id="{00000000-0008-0000-0600-00000E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3" name="Text Box 10">
          <a:extLst>
            <a:ext uri="{FF2B5EF4-FFF2-40B4-BE49-F238E27FC236}">
              <a16:creationId xmlns:a16="http://schemas.microsoft.com/office/drawing/2014/main" xmlns="" id="{00000000-0008-0000-0600-00000F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4" name="Text Box 11">
          <a:extLst>
            <a:ext uri="{FF2B5EF4-FFF2-40B4-BE49-F238E27FC236}">
              <a16:creationId xmlns:a16="http://schemas.microsoft.com/office/drawing/2014/main" xmlns="" id="{00000000-0008-0000-0600-000010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5" name="Text Box 12">
          <a:extLst>
            <a:ext uri="{FF2B5EF4-FFF2-40B4-BE49-F238E27FC236}">
              <a16:creationId xmlns:a16="http://schemas.microsoft.com/office/drawing/2014/main" xmlns="" id="{00000000-0008-0000-0600-000011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6" name="Text Box 13">
          <a:extLst>
            <a:ext uri="{FF2B5EF4-FFF2-40B4-BE49-F238E27FC236}">
              <a16:creationId xmlns:a16="http://schemas.microsoft.com/office/drawing/2014/main" xmlns="" id="{00000000-0008-0000-0600-000012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7" name="Text Box 14">
          <a:extLst>
            <a:ext uri="{FF2B5EF4-FFF2-40B4-BE49-F238E27FC236}">
              <a16:creationId xmlns:a16="http://schemas.microsoft.com/office/drawing/2014/main" xmlns="" id="{00000000-0008-0000-0600-000013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8" name="Text Box 15">
          <a:extLst>
            <a:ext uri="{FF2B5EF4-FFF2-40B4-BE49-F238E27FC236}">
              <a16:creationId xmlns:a16="http://schemas.microsoft.com/office/drawing/2014/main" xmlns="" id="{00000000-0008-0000-0600-000014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49" name="Text Box 16">
          <a:extLst>
            <a:ext uri="{FF2B5EF4-FFF2-40B4-BE49-F238E27FC236}">
              <a16:creationId xmlns:a16="http://schemas.microsoft.com/office/drawing/2014/main" xmlns="" id="{00000000-0008-0000-0600-000015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0" name="Text Box 17">
          <a:extLst>
            <a:ext uri="{FF2B5EF4-FFF2-40B4-BE49-F238E27FC236}">
              <a16:creationId xmlns:a16="http://schemas.microsoft.com/office/drawing/2014/main" xmlns="" id="{00000000-0008-0000-0600-000016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1" name="Text Box 18">
          <a:extLst>
            <a:ext uri="{FF2B5EF4-FFF2-40B4-BE49-F238E27FC236}">
              <a16:creationId xmlns:a16="http://schemas.microsoft.com/office/drawing/2014/main" xmlns="" id="{00000000-0008-0000-0600-000017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2" name="Text Box 19">
          <a:extLst>
            <a:ext uri="{FF2B5EF4-FFF2-40B4-BE49-F238E27FC236}">
              <a16:creationId xmlns:a16="http://schemas.microsoft.com/office/drawing/2014/main" xmlns="" id="{00000000-0008-0000-0600-000018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3" name="Text Box 20">
          <a:extLst>
            <a:ext uri="{FF2B5EF4-FFF2-40B4-BE49-F238E27FC236}">
              <a16:creationId xmlns:a16="http://schemas.microsoft.com/office/drawing/2014/main" xmlns="" id="{00000000-0008-0000-0600-000019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4" name="Text Box 21">
          <a:extLst>
            <a:ext uri="{FF2B5EF4-FFF2-40B4-BE49-F238E27FC236}">
              <a16:creationId xmlns:a16="http://schemas.microsoft.com/office/drawing/2014/main" xmlns="" id="{00000000-0008-0000-0600-00001A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5" name="Text Box 22">
          <a:extLst>
            <a:ext uri="{FF2B5EF4-FFF2-40B4-BE49-F238E27FC236}">
              <a16:creationId xmlns:a16="http://schemas.microsoft.com/office/drawing/2014/main" xmlns="" id="{00000000-0008-0000-0600-00001B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6" name="Text Box 23">
          <a:extLst>
            <a:ext uri="{FF2B5EF4-FFF2-40B4-BE49-F238E27FC236}">
              <a16:creationId xmlns:a16="http://schemas.microsoft.com/office/drawing/2014/main" xmlns="" id="{00000000-0008-0000-0600-00001C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7" name="Text Box 24">
          <a:extLst>
            <a:ext uri="{FF2B5EF4-FFF2-40B4-BE49-F238E27FC236}">
              <a16:creationId xmlns:a16="http://schemas.microsoft.com/office/drawing/2014/main" xmlns="" id="{00000000-0008-0000-0600-00001D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8" name="Text Box 25">
          <a:extLst>
            <a:ext uri="{FF2B5EF4-FFF2-40B4-BE49-F238E27FC236}">
              <a16:creationId xmlns:a16="http://schemas.microsoft.com/office/drawing/2014/main" xmlns="" id="{00000000-0008-0000-0600-00001E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59" name="Text Box 48">
          <a:extLst>
            <a:ext uri="{FF2B5EF4-FFF2-40B4-BE49-F238E27FC236}">
              <a16:creationId xmlns:a16="http://schemas.microsoft.com/office/drawing/2014/main" xmlns="" id="{00000000-0008-0000-0600-00001F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60" name="Text Box 93">
          <a:extLst>
            <a:ext uri="{FF2B5EF4-FFF2-40B4-BE49-F238E27FC236}">
              <a16:creationId xmlns:a16="http://schemas.microsoft.com/office/drawing/2014/main" xmlns="" id="{00000000-0008-0000-0600-000020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110</xdr:row>
      <xdr:rowOff>0</xdr:rowOff>
    </xdr:from>
    <xdr:to>
      <xdr:col>22</xdr:col>
      <xdr:colOff>2162175</xdr:colOff>
      <xdr:row>110</xdr:row>
      <xdr:rowOff>166687</xdr:rowOff>
    </xdr:to>
    <xdr:sp macro="" textlink="">
      <xdr:nvSpPr>
        <xdr:cNvPr id="3361" name="Text Box 94">
          <a:extLst>
            <a:ext uri="{FF2B5EF4-FFF2-40B4-BE49-F238E27FC236}">
              <a16:creationId xmlns:a16="http://schemas.microsoft.com/office/drawing/2014/main" xmlns="" id="{00000000-0008-0000-0600-0000210D0000}"/>
            </a:ext>
          </a:extLst>
        </xdr:cNvPr>
        <xdr:cNvSpPr txBox="1">
          <a:spLocks noChangeArrowheads="1"/>
        </xdr:cNvSpPr>
      </xdr:nvSpPr>
      <xdr:spPr bwMode="auto">
        <a:xfrm>
          <a:off x="20545425" y="67713225"/>
          <a:ext cx="0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62" name="Text Box 3">
          <a:extLst>
            <a:ext uri="{FF2B5EF4-FFF2-40B4-BE49-F238E27FC236}">
              <a16:creationId xmlns:a16="http://schemas.microsoft.com/office/drawing/2014/main" xmlns="" id="{00000000-0008-0000-0600-000022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63" name="Text Box 4">
          <a:extLst>
            <a:ext uri="{FF2B5EF4-FFF2-40B4-BE49-F238E27FC236}">
              <a16:creationId xmlns:a16="http://schemas.microsoft.com/office/drawing/2014/main" xmlns="" id="{00000000-0008-0000-0600-000023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64" name="Text Box 5">
          <a:extLst>
            <a:ext uri="{FF2B5EF4-FFF2-40B4-BE49-F238E27FC236}">
              <a16:creationId xmlns:a16="http://schemas.microsoft.com/office/drawing/2014/main" xmlns="" id="{00000000-0008-0000-0600-000024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65" name="Text Box 6">
          <a:extLst>
            <a:ext uri="{FF2B5EF4-FFF2-40B4-BE49-F238E27FC236}">
              <a16:creationId xmlns:a16="http://schemas.microsoft.com/office/drawing/2014/main" xmlns="" id="{00000000-0008-0000-0600-000025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66" name="Text Box 7">
          <a:extLst>
            <a:ext uri="{FF2B5EF4-FFF2-40B4-BE49-F238E27FC236}">
              <a16:creationId xmlns:a16="http://schemas.microsoft.com/office/drawing/2014/main" xmlns="" id="{00000000-0008-0000-0600-000026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67" name="Text Box 8">
          <a:extLst>
            <a:ext uri="{FF2B5EF4-FFF2-40B4-BE49-F238E27FC236}">
              <a16:creationId xmlns:a16="http://schemas.microsoft.com/office/drawing/2014/main" xmlns="" id="{00000000-0008-0000-0600-000027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xmlns="" id="{00000000-0008-0000-0600-000028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69" name="Text Box 10">
          <a:extLst>
            <a:ext uri="{FF2B5EF4-FFF2-40B4-BE49-F238E27FC236}">
              <a16:creationId xmlns:a16="http://schemas.microsoft.com/office/drawing/2014/main" xmlns="" id="{00000000-0008-0000-0600-000029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0" name="Text Box 11">
          <a:extLst>
            <a:ext uri="{FF2B5EF4-FFF2-40B4-BE49-F238E27FC236}">
              <a16:creationId xmlns:a16="http://schemas.microsoft.com/office/drawing/2014/main" xmlns="" id="{00000000-0008-0000-0600-00002A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1" name="Text Box 12">
          <a:extLst>
            <a:ext uri="{FF2B5EF4-FFF2-40B4-BE49-F238E27FC236}">
              <a16:creationId xmlns:a16="http://schemas.microsoft.com/office/drawing/2014/main" xmlns="" id="{00000000-0008-0000-0600-00002B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2" name="Text Box 13">
          <a:extLst>
            <a:ext uri="{FF2B5EF4-FFF2-40B4-BE49-F238E27FC236}">
              <a16:creationId xmlns:a16="http://schemas.microsoft.com/office/drawing/2014/main" xmlns="" id="{00000000-0008-0000-0600-00002C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3" name="Text Box 14">
          <a:extLst>
            <a:ext uri="{FF2B5EF4-FFF2-40B4-BE49-F238E27FC236}">
              <a16:creationId xmlns:a16="http://schemas.microsoft.com/office/drawing/2014/main" xmlns="" id="{00000000-0008-0000-0600-00002D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4" name="Text Box 15">
          <a:extLst>
            <a:ext uri="{FF2B5EF4-FFF2-40B4-BE49-F238E27FC236}">
              <a16:creationId xmlns:a16="http://schemas.microsoft.com/office/drawing/2014/main" xmlns="" id="{00000000-0008-0000-0600-00002E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xmlns="" id="{00000000-0008-0000-0600-00002F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6" name="Text Box 17">
          <a:extLst>
            <a:ext uri="{FF2B5EF4-FFF2-40B4-BE49-F238E27FC236}">
              <a16:creationId xmlns:a16="http://schemas.microsoft.com/office/drawing/2014/main" xmlns="" id="{00000000-0008-0000-0600-000030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7" name="Text Box 18">
          <a:extLst>
            <a:ext uri="{FF2B5EF4-FFF2-40B4-BE49-F238E27FC236}">
              <a16:creationId xmlns:a16="http://schemas.microsoft.com/office/drawing/2014/main" xmlns="" id="{00000000-0008-0000-0600-000031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8" name="Text Box 19">
          <a:extLst>
            <a:ext uri="{FF2B5EF4-FFF2-40B4-BE49-F238E27FC236}">
              <a16:creationId xmlns:a16="http://schemas.microsoft.com/office/drawing/2014/main" xmlns="" id="{00000000-0008-0000-0600-000032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79" name="Text Box 20">
          <a:extLst>
            <a:ext uri="{FF2B5EF4-FFF2-40B4-BE49-F238E27FC236}">
              <a16:creationId xmlns:a16="http://schemas.microsoft.com/office/drawing/2014/main" xmlns="" id="{00000000-0008-0000-0600-000033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80" name="Text Box 21">
          <a:extLst>
            <a:ext uri="{FF2B5EF4-FFF2-40B4-BE49-F238E27FC236}">
              <a16:creationId xmlns:a16="http://schemas.microsoft.com/office/drawing/2014/main" xmlns="" id="{00000000-0008-0000-0600-000034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81" name="Text Box 22">
          <a:extLst>
            <a:ext uri="{FF2B5EF4-FFF2-40B4-BE49-F238E27FC236}">
              <a16:creationId xmlns:a16="http://schemas.microsoft.com/office/drawing/2014/main" xmlns="" id="{00000000-0008-0000-0600-000035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82" name="Text Box 23">
          <a:extLst>
            <a:ext uri="{FF2B5EF4-FFF2-40B4-BE49-F238E27FC236}">
              <a16:creationId xmlns:a16="http://schemas.microsoft.com/office/drawing/2014/main" xmlns="" id="{00000000-0008-0000-0600-000036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83" name="Text Box 24">
          <a:extLst>
            <a:ext uri="{FF2B5EF4-FFF2-40B4-BE49-F238E27FC236}">
              <a16:creationId xmlns:a16="http://schemas.microsoft.com/office/drawing/2014/main" xmlns="" id="{00000000-0008-0000-0600-000037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84" name="Text Box 25">
          <a:extLst>
            <a:ext uri="{FF2B5EF4-FFF2-40B4-BE49-F238E27FC236}">
              <a16:creationId xmlns:a16="http://schemas.microsoft.com/office/drawing/2014/main" xmlns="" id="{00000000-0008-0000-0600-000038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85" name="Text Box 48">
          <a:extLst>
            <a:ext uri="{FF2B5EF4-FFF2-40B4-BE49-F238E27FC236}">
              <a16:creationId xmlns:a16="http://schemas.microsoft.com/office/drawing/2014/main" xmlns="" id="{00000000-0008-0000-0600-000039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86" name="Text Box 93">
          <a:extLst>
            <a:ext uri="{FF2B5EF4-FFF2-40B4-BE49-F238E27FC236}">
              <a16:creationId xmlns:a16="http://schemas.microsoft.com/office/drawing/2014/main" xmlns="" id="{00000000-0008-0000-0600-00003A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108</xdr:row>
      <xdr:rowOff>0</xdr:rowOff>
    </xdr:from>
    <xdr:ext cx="76200" cy="200025"/>
    <xdr:sp macro="" textlink="">
      <xdr:nvSpPr>
        <xdr:cNvPr id="3387" name="Text Box 94">
          <a:extLst>
            <a:ext uri="{FF2B5EF4-FFF2-40B4-BE49-F238E27FC236}">
              <a16:creationId xmlns:a16="http://schemas.microsoft.com/office/drawing/2014/main" xmlns="" id="{00000000-0008-0000-0600-00003B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87</xdr:row>
      <xdr:rowOff>0</xdr:rowOff>
    </xdr:from>
    <xdr:ext cx="76200" cy="200025"/>
    <xdr:sp macro="" textlink="">
      <xdr:nvSpPr>
        <xdr:cNvPr id="3388" name="Text Box 119">
          <a:extLst>
            <a:ext uri="{FF2B5EF4-FFF2-40B4-BE49-F238E27FC236}">
              <a16:creationId xmlns:a16="http://schemas.microsoft.com/office/drawing/2014/main" xmlns="" id="{00000000-0008-0000-0600-00003C0D0000}"/>
            </a:ext>
          </a:extLst>
        </xdr:cNvPr>
        <xdr:cNvSpPr txBox="1">
          <a:spLocks noChangeArrowheads="1"/>
        </xdr:cNvSpPr>
      </xdr:nvSpPr>
      <xdr:spPr bwMode="auto">
        <a:xfrm>
          <a:off x="20545425" y="4691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87</xdr:row>
      <xdr:rowOff>0</xdr:rowOff>
    </xdr:from>
    <xdr:ext cx="76200" cy="200025"/>
    <xdr:sp macro="" textlink="">
      <xdr:nvSpPr>
        <xdr:cNvPr id="3389" name="Text Box 120">
          <a:extLst>
            <a:ext uri="{FF2B5EF4-FFF2-40B4-BE49-F238E27FC236}">
              <a16:creationId xmlns:a16="http://schemas.microsoft.com/office/drawing/2014/main" xmlns="" id="{00000000-0008-0000-0600-00003D0D0000}"/>
            </a:ext>
          </a:extLst>
        </xdr:cNvPr>
        <xdr:cNvSpPr txBox="1">
          <a:spLocks noChangeArrowheads="1"/>
        </xdr:cNvSpPr>
      </xdr:nvSpPr>
      <xdr:spPr bwMode="auto">
        <a:xfrm>
          <a:off x="20545425" y="4691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87</xdr:row>
      <xdr:rowOff>0</xdr:rowOff>
    </xdr:from>
    <xdr:ext cx="76200" cy="200025"/>
    <xdr:sp macro="" textlink="">
      <xdr:nvSpPr>
        <xdr:cNvPr id="3390" name="Text Box 119">
          <a:extLst>
            <a:ext uri="{FF2B5EF4-FFF2-40B4-BE49-F238E27FC236}">
              <a16:creationId xmlns:a16="http://schemas.microsoft.com/office/drawing/2014/main" xmlns="" id="{00000000-0008-0000-0600-00003E0D0000}"/>
            </a:ext>
          </a:extLst>
        </xdr:cNvPr>
        <xdr:cNvSpPr txBox="1">
          <a:spLocks noChangeArrowheads="1"/>
        </xdr:cNvSpPr>
      </xdr:nvSpPr>
      <xdr:spPr bwMode="auto">
        <a:xfrm>
          <a:off x="20545425" y="4691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87</xdr:row>
      <xdr:rowOff>0</xdr:rowOff>
    </xdr:from>
    <xdr:ext cx="76200" cy="200025"/>
    <xdr:sp macro="" textlink="">
      <xdr:nvSpPr>
        <xdr:cNvPr id="3391" name="Text Box 120">
          <a:extLst>
            <a:ext uri="{FF2B5EF4-FFF2-40B4-BE49-F238E27FC236}">
              <a16:creationId xmlns:a16="http://schemas.microsoft.com/office/drawing/2014/main" xmlns="" id="{00000000-0008-0000-0600-00003F0D0000}"/>
            </a:ext>
          </a:extLst>
        </xdr:cNvPr>
        <xdr:cNvSpPr txBox="1">
          <a:spLocks noChangeArrowheads="1"/>
        </xdr:cNvSpPr>
      </xdr:nvSpPr>
      <xdr:spPr bwMode="auto">
        <a:xfrm>
          <a:off x="20545425" y="4691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392" name="Text Box 95">
          <a:extLst>
            <a:ext uri="{FF2B5EF4-FFF2-40B4-BE49-F238E27FC236}">
              <a16:creationId xmlns:a16="http://schemas.microsoft.com/office/drawing/2014/main" xmlns="" id="{00000000-0008-0000-0600-000040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393" name="Text Box 96">
          <a:extLst>
            <a:ext uri="{FF2B5EF4-FFF2-40B4-BE49-F238E27FC236}">
              <a16:creationId xmlns:a16="http://schemas.microsoft.com/office/drawing/2014/main" xmlns="" id="{00000000-0008-0000-0600-000041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394" name="Text Box 97">
          <a:extLst>
            <a:ext uri="{FF2B5EF4-FFF2-40B4-BE49-F238E27FC236}">
              <a16:creationId xmlns:a16="http://schemas.microsoft.com/office/drawing/2014/main" xmlns="" id="{00000000-0008-0000-0600-000042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395" name="Text Box 98">
          <a:extLst>
            <a:ext uri="{FF2B5EF4-FFF2-40B4-BE49-F238E27FC236}">
              <a16:creationId xmlns:a16="http://schemas.microsoft.com/office/drawing/2014/main" xmlns="" id="{00000000-0008-0000-0600-000043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396" name="Text Box 99">
          <a:extLst>
            <a:ext uri="{FF2B5EF4-FFF2-40B4-BE49-F238E27FC236}">
              <a16:creationId xmlns:a16="http://schemas.microsoft.com/office/drawing/2014/main" xmlns="" id="{00000000-0008-0000-0600-000044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397" name="Text Box 100">
          <a:extLst>
            <a:ext uri="{FF2B5EF4-FFF2-40B4-BE49-F238E27FC236}">
              <a16:creationId xmlns:a16="http://schemas.microsoft.com/office/drawing/2014/main" xmlns="" id="{00000000-0008-0000-0600-000045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398" name="Text Box 101">
          <a:extLst>
            <a:ext uri="{FF2B5EF4-FFF2-40B4-BE49-F238E27FC236}">
              <a16:creationId xmlns:a16="http://schemas.microsoft.com/office/drawing/2014/main" xmlns="" id="{00000000-0008-0000-0600-000046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399" name="Text Box 102">
          <a:extLst>
            <a:ext uri="{FF2B5EF4-FFF2-40B4-BE49-F238E27FC236}">
              <a16:creationId xmlns:a16="http://schemas.microsoft.com/office/drawing/2014/main" xmlns="" id="{00000000-0008-0000-0600-000047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0" name="Text Box 103">
          <a:extLst>
            <a:ext uri="{FF2B5EF4-FFF2-40B4-BE49-F238E27FC236}">
              <a16:creationId xmlns:a16="http://schemas.microsoft.com/office/drawing/2014/main" xmlns="" id="{00000000-0008-0000-0600-000048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1" name="Text Box 104">
          <a:extLst>
            <a:ext uri="{FF2B5EF4-FFF2-40B4-BE49-F238E27FC236}">
              <a16:creationId xmlns:a16="http://schemas.microsoft.com/office/drawing/2014/main" xmlns="" id="{00000000-0008-0000-0600-000049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2" name="Text Box 105">
          <a:extLst>
            <a:ext uri="{FF2B5EF4-FFF2-40B4-BE49-F238E27FC236}">
              <a16:creationId xmlns:a16="http://schemas.microsoft.com/office/drawing/2014/main" xmlns="" id="{00000000-0008-0000-0600-00004A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3" name="Text Box 106">
          <a:extLst>
            <a:ext uri="{FF2B5EF4-FFF2-40B4-BE49-F238E27FC236}">
              <a16:creationId xmlns:a16="http://schemas.microsoft.com/office/drawing/2014/main" xmlns="" id="{00000000-0008-0000-0600-00004B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4" name="Text Box 107">
          <a:extLst>
            <a:ext uri="{FF2B5EF4-FFF2-40B4-BE49-F238E27FC236}">
              <a16:creationId xmlns:a16="http://schemas.microsoft.com/office/drawing/2014/main" xmlns="" id="{00000000-0008-0000-0600-00004C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5" name="Text Box 108">
          <a:extLst>
            <a:ext uri="{FF2B5EF4-FFF2-40B4-BE49-F238E27FC236}">
              <a16:creationId xmlns:a16="http://schemas.microsoft.com/office/drawing/2014/main" xmlns="" id="{00000000-0008-0000-0600-00004D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6" name="Text Box 109">
          <a:extLst>
            <a:ext uri="{FF2B5EF4-FFF2-40B4-BE49-F238E27FC236}">
              <a16:creationId xmlns:a16="http://schemas.microsoft.com/office/drawing/2014/main" xmlns="" id="{00000000-0008-0000-0600-00004E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7" name="Text Box 110">
          <a:extLst>
            <a:ext uri="{FF2B5EF4-FFF2-40B4-BE49-F238E27FC236}">
              <a16:creationId xmlns:a16="http://schemas.microsoft.com/office/drawing/2014/main" xmlns="" id="{00000000-0008-0000-0600-00004F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8" name="Text Box 111">
          <a:extLst>
            <a:ext uri="{FF2B5EF4-FFF2-40B4-BE49-F238E27FC236}">
              <a16:creationId xmlns:a16="http://schemas.microsoft.com/office/drawing/2014/main" xmlns="" id="{00000000-0008-0000-0600-000050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09" name="Text Box 112">
          <a:extLst>
            <a:ext uri="{FF2B5EF4-FFF2-40B4-BE49-F238E27FC236}">
              <a16:creationId xmlns:a16="http://schemas.microsoft.com/office/drawing/2014/main" xmlns="" id="{00000000-0008-0000-0600-000051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10" name="Text Box 113">
          <a:extLst>
            <a:ext uri="{FF2B5EF4-FFF2-40B4-BE49-F238E27FC236}">
              <a16:creationId xmlns:a16="http://schemas.microsoft.com/office/drawing/2014/main" xmlns="" id="{00000000-0008-0000-0600-000052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11" name="Text Box 114">
          <a:extLst>
            <a:ext uri="{FF2B5EF4-FFF2-40B4-BE49-F238E27FC236}">
              <a16:creationId xmlns:a16="http://schemas.microsoft.com/office/drawing/2014/main" xmlns="" id="{00000000-0008-0000-0600-000053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12" name="Text Box 115">
          <a:extLst>
            <a:ext uri="{FF2B5EF4-FFF2-40B4-BE49-F238E27FC236}">
              <a16:creationId xmlns:a16="http://schemas.microsoft.com/office/drawing/2014/main" xmlns="" id="{00000000-0008-0000-0600-000054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13" name="Text Box 116">
          <a:extLst>
            <a:ext uri="{FF2B5EF4-FFF2-40B4-BE49-F238E27FC236}">
              <a16:creationId xmlns:a16="http://schemas.microsoft.com/office/drawing/2014/main" xmlns="" id="{00000000-0008-0000-0600-000055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14" name="Text Box 117">
          <a:extLst>
            <a:ext uri="{FF2B5EF4-FFF2-40B4-BE49-F238E27FC236}">
              <a16:creationId xmlns:a16="http://schemas.microsoft.com/office/drawing/2014/main" xmlns="" id="{00000000-0008-0000-0600-000056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132</xdr:row>
      <xdr:rowOff>200025</xdr:rowOff>
    </xdr:to>
    <xdr:sp macro="" textlink="">
      <xdr:nvSpPr>
        <xdr:cNvPr id="3415" name="Text Box 119">
          <a:extLst>
            <a:ext uri="{FF2B5EF4-FFF2-40B4-BE49-F238E27FC236}">
              <a16:creationId xmlns:a16="http://schemas.microsoft.com/office/drawing/2014/main" xmlns="" id="{00000000-0008-0000-0600-0000570D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132</xdr:row>
      <xdr:rowOff>0</xdr:rowOff>
    </xdr:from>
    <xdr:to>
      <xdr:col>22</xdr:col>
      <xdr:colOff>2247900</xdr:colOff>
      <xdr:row>132</xdr:row>
      <xdr:rowOff>200025</xdr:rowOff>
    </xdr:to>
    <xdr:sp macro="" textlink="">
      <xdr:nvSpPr>
        <xdr:cNvPr id="3416" name="Text Box 120">
          <a:extLst>
            <a:ext uri="{FF2B5EF4-FFF2-40B4-BE49-F238E27FC236}">
              <a16:creationId xmlns:a16="http://schemas.microsoft.com/office/drawing/2014/main" xmlns="" id="{00000000-0008-0000-0600-0000580D0000}"/>
            </a:ext>
          </a:extLst>
        </xdr:cNvPr>
        <xdr:cNvSpPr txBox="1">
          <a:spLocks noChangeArrowheads="1"/>
        </xdr:cNvSpPr>
      </xdr:nvSpPr>
      <xdr:spPr bwMode="auto">
        <a:xfrm>
          <a:off x="20545425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17" name="Text Box 123">
          <a:extLst>
            <a:ext uri="{FF2B5EF4-FFF2-40B4-BE49-F238E27FC236}">
              <a16:creationId xmlns:a16="http://schemas.microsoft.com/office/drawing/2014/main" xmlns="" id="{00000000-0008-0000-0600-000059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18" name="Text Box 124">
          <a:extLst>
            <a:ext uri="{FF2B5EF4-FFF2-40B4-BE49-F238E27FC236}">
              <a16:creationId xmlns:a16="http://schemas.microsoft.com/office/drawing/2014/main" xmlns="" id="{00000000-0008-0000-0600-00005A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19" name="Text Box 125">
          <a:extLst>
            <a:ext uri="{FF2B5EF4-FFF2-40B4-BE49-F238E27FC236}">
              <a16:creationId xmlns:a16="http://schemas.microsoft.com/office/drawing/2014/main" xmlns="" id="{00000000-0008-0000-0600-00005B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20" name="Text Box 126">
          <a:extLst>
            <a:ext uri="{FF2B5EF4-FFF2-40B4-BE49-F238E27FC236}">
              <a16:creationId xmlns:a16="http://schemas.microsoft.com/office/drawing/2014/main" xmlns="" id="{00000000-0008-0000-0600-00005C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21" name="Text Box 127">
          <a:extLst>
            <a:ext uri="{FF2B5EF4-FFF2-40B4-BE49-F238E27FC236}">
              <a16:creationId xmlns:a16="http://schemas.microsoft.com/office/drawing/2014/main" xmlns="" id="{00000000-0008-0000-0600-00005D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22" name="Text Box 128">
          <a:extLst>
            <a:ext uri="{FF2B5EF4-FFF2-40B4-BE49-F238E27FC236}">
              <a16:creationId xmlns:a16="http://schemas.microsoft.com/office/drawing/2014/main" xmlns="" id="{00000000-0008-0000-0600-00005E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23" name="Text Box 129">
          <a:extLst>
            <a:ext uri="{FF2B5EF4-FFF2-40B4-BE49-F238E27FC236}">
              <a16:creationId xmlns:a16="http://schemas.microsoft.com/office/drawing/2014/main" xmlns="" id="{00000000-0008-0000-0600-00005F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24" name="Text Box 130">
          <a:extLst>
            <a:ext uri="{FF2B5EF4-FFF2-40B4-BE49-F238E27FC236}">
              <a16:creationId xmlns:a16="http://schemas.microsoft.com/office/drawing/2014/main" xmlns="" id="{00000000-0008-0000-0600-000060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25" name="Text Box 95">
          <a:extLst>
            <a:ext uri="{FF2B5EF4-FFF2-40B4-BE49-F238E27FC236}">
              <a16:creationId xmlns:a16="http://schemas.microsoft.com/office/drawing/2014/main" xmlns="" id="{00000000-0008-0000-0600-000061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26" name="Text Box 96">
          <a:extLst>
            <a:ext uri="{FF2B5EF4-FFF2-40B4-BE49-F238E27FC236}">
              <a16:creationId xmlns:a16="http://schemas.microsoft.com/office/drawing/2014/main" xmlns="" id="{00000000-0008-0000-0600-000062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27" name="Text Box 97">
          <a:extLst>
            <a:ext uri="{FF2B5EF4-FFF2-40B4-BE49-F238E27FC236}">
              <a16:creationId xmlns:a16="http://schemas.microsoft.com/office/drawing/2014/main" xmlns="" id="{00000000-0008-0000-0600-000063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28" name="Text Box 98">
          <a:extLst>
            <a:ext uri="{FF2B5EF4-FFF2-40B4-BE49-F238E27FC236}">
              <a16:creationId xmlns:a16="http://schemas.microsoft.com/office/drawing/2014/main" xmlns="" id="{00000000-0008-0000-0600-000064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29" name="Text Box 99">
          <a:extLst>
            <a:ext uri="{FF2B5EF4-FFF2-40B4-BE49-F238E27FC236}">
              <a16:creationId xmlns:a16="http://schemas.microsoft.com/office/drawing/2014/main" xmlns="" id="{00000000-0008-0000-0600-000065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0" name="Text Box 100">
          <a:extLst>
            <a:ext uri="{FF2B5EF4-FFF2-40B4-BE49-F238E27FC236}">
              <a16:creationId xmlns:a16="http://schemas.microsoft.com/office/drawing/2014/main" xmlns="" id="{00000000-0008-0000-0600-000066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1" name="Text Box 101">
          <a:extLst>
            <a:ext uri="{FF2B5EF4-FFF2-40B4-BE49-F238E27FC236}">
              <a16:creationId xmlns:a16="http://schemas.microsoft.com/office/drawing/2014/main" xmlns="" id="{00000000-0008-0000-0600-000067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2" name="Text Box 102">
          <a:extLst>
            <a:ext uri="{FF2B5EF4-FFF2-40B4-BE49-F238E27FC236}">
              <a16:creationId xmlns:a16="http://schemas.microsoft.com/office/drawing/2014/main" xmlns="" id="{00000000-0008-0000-0600-000068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3" name="Text Box 103">
          <a:extLst>
            <a:ext uri="{FF2B5EF4-FFF2-40B4-BE49-F238E27FC236}">
              <a16:creationId xmlns:a16="http://schemas.microsoft.com/office/drawing/2014/main" xmlns="" id="{00000000-0008-0000-0600-000069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4" name="Text Box 104">
          <a:extLst>
            <a:ext uri="{FF2B5EF4-FFF2-40B4-BE49-F238E27FC236}">
              <a16:creationId xmlns:a16="http://schemas.microsoft.com/office/drawing/2014/main" xmlns="" id="{00000000-0008-0000-0600-00006A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5" name="Text Box 105">
          <a:extLst>
            <a:ext uri="{FF2B5EF4-FFF2-40B4-BE49-F238E27FC236}">
              <a16:creationId xmlns:a16="http://schemas.microsoft.com/office/drawing/2014/main" xmlns="" id="{00000000-0008-0000-0600-00006B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6" name="Text Box 106">
          <a:extLst>
            <a:ext uri="{FF2B5EF4-FFF2-40B4-BE49-F238E27FC236}">
              <a16:creationId xmlns:a16="http://schemas.microsoft.com/office/drawing/2014/main" xmlns="" id="{00000000-0008-0000-0600-00006C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7" name="Text Box 107">
          <a:extLst>
            <a:ext uri="{FF2B5EF4-FFF2-40B4-BE49-F238E27FC236}">
              <a16:creationId xmlns:a16="http://schemas.microsoft.com/office/drawing/2014/main" xmlns="" id="{00000000-0008-0000-0600-00006D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8" name="Text Box 108">
          <a:extLst>
            <a:ext uri="{FF2B5EF4-FFF2-40B4-BE49-F238E27FC236}">
              <a16:creationId xmlns:a16="http://schemas.microsoft.com/office/drawing/2014/main" xmlns="" id="{00000000-0008-0000-0600-00006E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39" name="Text Box 109">
          <a:extLst>
            <a:ext uri="{FF2B5EF4-FFF2-40B4-BE49-F238E27FC236}">
              <a16:creationId xmlns:a16="http://schemas.microsoft.com/office/drawing/2014/main" xmlns="" id="{00000000-0008-0000-0600-00006F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40" name="Text Box 110">
          <a:extLst>
            <a:ext uri="{FF2B5EF4-FFF2-40B4-BE49-F238E27FC236}">
              <a16:creationId xmlns:a16="http://schemas.microsoft.com/office/drawing/2014/main" xmlns="" id="{00000000-0008-0000-0600-000070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41" name="Text Box 111">
          <a:extLst>
            <a:ext uri="{FF2B5EF4-FFF2-40B4-BE49-F238E27FC236}">
              <a16:creationId xmlns:a16="http://schemas.microsoft.com/office/drawing/2014/main" xmlns="" id="{00000000-0008-0000-0600-000071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42" name="Text Box 112">
          <a:extLst>
            <a:ext uri="{FF2B5EF4-FFF2-40B4-BE49-F238E27FC236}">
              <a16:creationId xmlns:a16="http://schemas.microsoft.com/office/drawing/2014/main" xmlns="" id="{00000000-0008-0000-0600-000072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43" name="Text Box 113">
          <a:extLst>
            <a:ext uri="{FF2B5EF4-FFF2-40B4-BE49-F238E27FC236}">
              <a16:creationId xmlns:a16="http://schemas.microsoft.com/office/drawing/2014/main" xmlns="" id="{00000000-0008-0000-0600-000073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44" name="Text Box 114">
          <a:extLst>
            <a:ext uri="{FF2B5EF4-FFF2-40B4-BE49-F238E27FC236}">
              <a16:creationId xmlns:a16="http://schemas.microsoft.com/office/drawing/2014/main" xmlns="" id="{00000000-0008-0000-0600-000074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45" name="Text Box 115">
          <a:extLst>
            <a:ext uri="{FF2B5EF4-FFF2-40B4-BE49-F238E27FC236}">
              <a16:creationId xmlns:a16="http://schemas.microsoft.com/office/drawing/2014/main" xmlns="" id="{00000000-0008-0000-0600-000075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46" name="Text Box 116">
          <a:extLst>
            <a:ext uri="{FF2B5EF4-FFF2-40B4-BE49-F238E27FC236}">
              <a16:creationId xmlns:a16="http://schemas.microsoft.com/office/drawing/2014/main" xmlns="" id="{00000000-0008-0000-0600-000076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47" name="Text Box 117">
          <a:extLst>
            <a:ext uri="{FF2B5EF4-FFF2-40B4-BE49-F238E27FC236}">
              <a16:creationId xmlns:a16="http://schemas.microsoft.com/office/drawing/2014/main" xmlns="" id="{00000000-0008-0000-0600-000077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209550</xdr:rowOff>
    </xdr:to>
    <xdr:sp macro="" textlink="">
      <xdr:nvSpPr>
        <xdr:cNvPr id="3448" name="Text Box 119">
          <a:extLst>
            <a:ext uri="{FF2B5EF4-FFF2-40B4-BE49-F238E27FC236}">
              <a16:creationId xmlns:a16="http://schemas.microsoft.com/office/drawing/2014/main" xmlns="" id="{00000000-0008-0000-0600-000078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134</xdr:row>
      <xdr:rowOff>0</xdr:rowOff>
    </xdr:from>
    <xdr:to>
      <xdr:col>22</xdr:col>
      <xdr:colOff>2247900</xdr:colOff>
      <xdr:row>134</xdr:row>
      <xdr:rowOff>209550</xdr:rowOff>
    </xdr:to>
    <xdr:sp macro="" textlink="">
      <xdr:nvSpPr>
        <xdr:cNvPr id="3449" name="Text Box 120">
          <a:extLst>
            <a:ext uri="{FF2B5EF4-FFF2-40B4-BE49-F238E27FC236}">
              <a16:creationId xmlns:a16="http://schemas.microsoft.com/office/drawing/2014/main" xmlns="" id="{00000000-0008-0000-0600-000079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50" name="Text Box 123">
          <a:extLst>
            <a:ext uri="{FF2B5EF4-FFF2-40B4-BE49-F238E27FC236}">
              <a16:creationId xmlns:a16="http://schemas.microsoft.com/office/drawing/2014/main" xmlns="" id="{00000000-0008-0000-0600-00007A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51" name="Text Box 124">
          <a:extLst>
            <a:ext uri="{FF2B5EF4-FFF2-40B4-BE49-F238E27FC236}">
              <a16:creationId xmlns:a16="http://schemas.microsoft.com/office/drawing/2014/main" xmlns="" id="{00000000-0008-0000-0600-00007B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52" name="Text Box 125">
          <a:extLst>
            <a:ext uri="{FF2B5EF4-FFF2-40B4-BE49-F238E27FC236}">
              <a16:creationId xmlns:a16="http://schemas.microsoft.com/office/drawing/2014/main" xmlns="" id="{00000000-0008-0000-0600-00007C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53" name="Text Box 126">
          <a:extLst>
            <a:ext uri="{FF2B5EF4-FFF2-40B4-BE49-F238E27FC236}">
              <a16:creationId xmlns:a16="http://schemas.microsoft.com/office/drawing/2014/main" xmlns="" id="{00000000-0008-0000-0600-00007D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54" name="Text Box 127">
          <a:extLst>
            <a:ext uri="{FF2B5EF4-FFF2-40B4-BE49-F238E27FC236}">
              <a16:creationId xmlns:a16="http://schemas.microsoft.com/office/drawing/2014/main" xmlns="" id="{00000000-0008-0000-0600-00007E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55" name="Text Box 128">
          <a:extLst>
            <a:ext uri="{FF2B5EF4-FFF2-40B4-BE49-F238E27FC236}">
              <a16:creationId xmlns:a16="http://schemas.microsoft.com/office/drawing/2014/main" xmlns="" id="{00000000-0008-0000-0600-00007F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56" name="Text Box 129">
          <a:extLst>
            <a:ext uri="{FF2B5EF4-FFF2-40B4-BE49-F238E27FC236}">
              <a16:creationId xmlns:a16="http://schemas.microsoft.com/office/drawing/2014/main" xmlns="" id="{00000000-0008-0000-0600-000080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135</xdr:row>
      <xdr:rowOff>0</xdr:rowOff>
    </xdr:from>
    <xdr:to>
      <xdr:col>22</xdr:col>
      <xdr:colOff>2247900</xdr:colOff>
      <xdr:row>135</xdr:row>
      <xdr:rowOff>619125</xdr:rowOff>
    </xdr:to>
    <xdr:sp macro="" textlink="">
      <xdr:nvSpPr>
        <xdr:cNvPr id="3457" name="Text Box 130">
          <a:extLst>
            <a:ext uri="{FF2B5EF4-FFF2-40B4-BE49-F238E27FC236}">
              <a16:creationId xmlns:a16="http://schemas.microsoft.com/office/drawing/2014/main" xmlns="" id="{00000000-0008-0000-0600-0000810D0000}"/>
            </a:ext>
          </a:extLst>
        </xdr:cNvPr>
        <xdr:cNvSpPr txBox="1">
          <a:spLocks noChangeArrowheads="1"/>
        </xdr:cNvSpPr>
      </xdr:nvSpPr>
      <xdr:spPr bwMode="auto">
        <a:xfrm>
          <a:off x="20545425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139</xdr:row>
      <xdr:rowOff>0</xdr:rowOff>
    </xdr:from>
    <xdr:to>
      <xdr:col>22</xdr:col>
      <xdr:colOff>2247900</xdr:colOff>
      <xdr:row>139</xdr:row>
      <xdr:rowOff>200025</xdr:rowOff>
    </xdr:to>
    <xdr:sp macro="" textlink="">
      <xdr:nvSpPr>
        <xdr:cNvPr id="3458" name="Text Box 119">
          <a:extLst>
            <a:ext uri="{FF2B5EF4-FFF2-40B4-BE49-F238E27FC236}">
              <a16:creationId xmlns:a16="http://schemas.microsoft.com/office/drawing/2014/main" xmlns="" id="{00000000-0008-0000-0600-0000820D0000}"/>
            </a:ext>
          </a:extLst>
        </xdr:cNvPr>
        <xdr:cNvSpPr txBox="1">
          <a:spLocks noChangeArrowheads="1"/>
        </xdr:cNvSpPr>
      </xdr:nvSpPr>
      <xdr:spPr bwMode="auto">
        <a:xfrm>
          <a:off x="20545425" y="796575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139</xdr:row>
      <xdr:rowOff>0</xdr:rowOff>
    </xdr:from>
    <xdr:to>
      <xdr:col>22</xdr:col>
      <xdr:colOff>2247900</xdr:colOff>
      <xdr:row>139</xdr:row>
      <xdr:rowOff>200025</xdr:rowOff>
    </xdr:to>
    <xdr:sp macro="" textlink="">
      <xdr:nvSpPr>
        <xdr:cNvPr id="3459" name="Text Box 120">
          <a:extLst>
            <a:ext uri="{FF2B5EF4-FFF2-40B4-BE49-F238E27FC236}">
              <a16:creationId xmlns:a16="http://schemas.microsoft.com/office/drawing/2014/main" xmlns="" id="{00000000-0008-0000-0600-0000830D0000}"/>
            </a:ext>
          </a:extLst>
        </xdr:cNvPr>
        <xdr:cNvSpPr txBox="1">
          <a:spLocks noChangeArrowheads="1"/>
        </xdr:cNvSpPr>
      </xdr:nvSpPr>
      <xdr:spPr bwMode="auto">
        <a:xfrm>
          <a:off x="20545425" y="796575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0" name="Text Box 95">
          <a:extLst>
            <a:ext uri="{FF2B5EF4-FFF2-40B4-BE49-F238E27FC236}">
              <a16:creationId xmlns:a16="http://schemas.microsoft.com/office/drawing/2014/main" xmlns="" id="{00000000-0008-0000-0600-000084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1" name="Text Box 96">
          <a:extLst>
            <a:ext uri="{FF2B5EF4-FFF2-40B4-BE49-F238E27FC236}">
              <a16:creationId xmlns:a16="http://schemas.microsoft.com/office/drawing/2014/main" xmlns="" id="{00000000-0008-0000-0600-000085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2" name="Text Box 97">
          <a:extLst>
            <a:ext uri="{FF2B5EF4-FFF2-40B4-BE49-F238E27FC236}">
              <a16:creationId xmlns:a16="http://schemas.microsoft.com/office/drawing/2014/main" xmlns="" id="{00000000-0008-0000-0600-000086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3" name="Text Box 98">
          <a:extLst>
            <a:ext uri="{FF2B5EF4-FFF2-40B4-BE49-F238E27FC236}">
              <a16:creationId xmlns:a16="http://schemas.microsoft.com/office/drawing/2014/main" xmlns="" id="{00000000-0008-0000-0600-000087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4" name="Text Box 99">
          <a:extLst>
            <a:ext uri="{FF2B5EF4-FFF2-40B4-BE49-F238E27FC236}">
              <a16:creationId xmlns:a16="http://schemas.microsoft.com/office/drawing/2014/main" xmlns="" id="{00000000-0008-0000-0600-000088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5" name="Text Box 100">
          <a:extLst>
            <a:ext uri="{FF2B5EF4-FFF2-40B4-BE49-F238E27FC236}">
              <a16:creationId xmlns:a16="http://schemas.microsoft.com/office/drawing/2014/main" xmlns="" id="{00000000-0008-0000-0600-000089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6" name="Text Box 101">
          <a:extLst>
            <a:ext uri="{FF2B5EF4-FFF2-40B4-BE49-F238E27FC236}">
              <a16:creationId xmlns:a16="http://schemas.microsoft.com/office/drawing/2014/main" xmlns="" id="{00000000-0008-0000-0600-00008A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7" name="Text Box 102">
          <a:extLst>
            <a:ext uri="{FF2B5EF4-FFF2-40B4-BE49-F238E27FC236}">
              <a16:creationId xmlns:a16="http://schemas.microsoft.com/office/drawing/2014/main" xmlns="" id="{00000000-0008-0000-0600-00008B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8" name="Text Box 103">
          <a:extLst>
            <a:ext uri="{FF2B5EF4-FFF2-40B4-BE49-F238E27FC236}">
              <a16:creationId xmlns:a16="http://schemas.microsoft.com/office/drawing/2014/main" xmlns="" id="{00000000-0008-0000-0600-00008C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69" name="Text Box 104">
          <a:extLst>
            <a:ext uri="{FF2B5EF4-FFF2-40B4-BE49-F238E27FC236}">
              <a16:creationId xmlns:a16="http://schemas.microsoft.com/office/drawing/2014/main" xmlns="" id="{00000000-0008-0000-0600-00008D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0" name="Text Box 105">
          <a:extLst>
            <a:ext uri="{FF2B5EF4-FFF2-40B4-BE49-F238E27FC236}">
              <a16:creationId xmlns:a16="http://schemas.microsoft.com/office/drawing/2014/main" xmlns="" id="{00000000-0008-0000-0600-00008E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1" name="Text Box 106">
          <a:extLst>
            <a:ext uri="{FF2B5EF4-FFF2-40B4-BE49-F238E27FC236}">
              <a16:creationId xmlns:a16="http://schemas.microsoft.com/office/drawing/2014/main" xmlns="" id="{00000000-0008-0000-0600-00008F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2" name="Text Box 107">
          <a:extLst>
            <a:ext uri="{FF2B5EF4-FFF2-40B4-BE49-F238E27FC236}">
              <a16:creationId xmlns:a16="http://schemas.microsoft.com/office/drawing/2014/main" xmlns="" id="{00000000-0008-0000-0600-000090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3" name="Text Box 108">
          <a:extLst>
            <a:ext uri="{FF2B5EF4-FFF2-40B4-BE49-F238E27FC236}">
              <a16:creationId xmlns:a16="http://schemas.microsoft.com/office/drawing/2014/main" xmlns="" id="{00000000-0008-0000-0600-000091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4" name="Text Box 109">
          <a:extLst>
            <a:ext uri="{FF2B5EF4-FFF2-40B4-BE49-F238E27FC236}">
              <a16:creationId xmlns:a16="http://schemas.microsoft.com/office/drawing/2014/main" xmlns="" id="{00000000-0008-0000-0600-000092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5" name="Text Box 110">
          <a:extLst>
            <a:ext uri="{FF2B5EF4-FFF2-40B4-BE49-F238E27FC236}">
              <a16:creationId xmlns:a16="http://schemas.microsoft.com/office/drawing/2014/main" xmlns="" id="{00000000-0008-0000-0600-000093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6" name="Text Box 111">
          <a:extLst>
            <a:ext uri="{FF2B5EF4-FFF2-40B4-BE49-F238E27FC236}">
              <a16:creationId xmlns:a16="http://schemas.microsoft.com/office/drawing/2014/main" xmlns="" id="{00000000-0008-0000-0600-000094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7" name="Text Box 112">
          <a:extLst>
            <a:ext uri="{FF2B5EF4-FFF2-40B4-BE49-F238E27FC236}">
              <a16:creationId xmlns:a16="http://schemas.microsoft.com/office/drawing/2014/main" xmlns="" id="{00000000-0008-0000-0600-000095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8" name="Text Box 113">
          <a:extLst>
            <a:ext uri="{FF2B5EF4-FFF2-40B4-BE49-F238E27FC236}">
              <a16:creationId xmlns:a16="http://schemas.microsoft.com/office/drawing/2014/main" xmlns="" id="{00000000-0008-0000-0600-000096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79" name="Text Box 114">
          <a:extLst>
            <a:ext uri="{FF2B5EF4-FFF2-40B4-BE49-F238E27FC236}">
              <a16:creationId xmlns:a16="http://schemas.microsoft.com/office/drawing/2014/main" xmlns="" id="{00000000-0008-0000-0600-000097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0" name="Text Box 115">
          <a:extLst>
            <a:ext uri="{FF2B5EF4-FFF2-40B4-BE49-F238E27FC236}">
              <a16:creationId xmlns:a16="http://schemas.microsoft.com/office/drawing/2014/main" xmlns="" id="{00000000-0008-0000-0600-000098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1" name="Text Box 116">
          <a:extLst>
            <a:ext uri="{FF2B5EF4-FFF2-40B4-BE49-F238E27FC236}">
              <a16:creationId xmlns:a16="http://schemas.microsoft.com/office/drawing/2014/main" xmlns="" id="{00000000-0008-0000-0600-000099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2" name="Text Box 117">
          <a:extLst>
            <a:ext uri="{FF2B5EF4-FFF2-40B4-BE49-F238E27FC236}">
              <a16:creationId xmlns:a16="http://schemas.microsoft.com/office/drawing/2014/main" xmlns="" id="{00000000-0008-0000-0600-00009A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3" name="Text Box 123">
          <a:extLst>
            <a:ext uri="{FF2B5EF4-FFF2-40B4-BE49-F238E27FC236}">
              <a16:creationId xmlns:a16="http://schemas.microsoft.com/office/drawing/2014/main" xmlns="" id="{00000000-0008-0000-0600-00009B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4" name="Text Box 124">
          <a:extLst>
            <a:ext uri="{FF2B5EF4-FFF2-40B4-BE49-F238E27FC236}">
              <a16:creationId xmlns:a16="http://schemas.microsoft.com/office/drawing/2014/main" xmlns="" id="{00000000-0008-0000-0600-00009C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5" name="Text Box 125">
          <a:extLst>
            <a:ext uri="{FF2B5EF4-FFF2-40B4-BE49-F238E27FC236}">
              <a16:creationId xmlns:a16="http://schemas.microsoft.com/office/drawing/2014/main" xmlns="" id="{00000000-0008-0000-0600-00009D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6" name="Text Box 126">
          <a:extLst>
            <a:ext uri="{FF2B5EF4-FFF2-40B4-BE49-F238E27FC236}">
              <a16:creationId xmlns:a16="http://schemas.microsoft.com/office/drawing/2014/main" xmlns="" id="{00000000-0008-0000-0600-00009E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7" name="Text Box 127">
          <a:extLst>
            <a:ext uri="{FF2B5EF4-FFF2-40B4-BE49-F238E27FC236}">
              <a16:creationId xmlns:a16="http://schemas.microsoft.com/office/drawing/2014/main" xmlns="" id="{00000000-0008-0000-0600-00009F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8" name="Text Box 128">
          <a:extLst>
            <a:ext uri="{FF2B5EF4-FFF2-40B4-BE49-F238E27FC236}">
              <a16:creationId xmlns:a16="http://schemas.microsoft.com/office/drawing/2014/main" xmlns="" id="{00000000-0008-0000-0600-0000A0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89" name="Text Box 129">
          <a:extLst>
            <a:ext uri="{FF2B5EF4-FFF2-40B4-BE49-F238E27FC236}">
              <a16:creationId xmlns:a16="http://schemas.microsoft.com/office/drawing/2014/main" xmlns="" id="{00000000-0008-0000-0600-0000A1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0</xdr:rowOff>
    </xdr:from>
    <xdr:to>
      <xdr:col>22</xdr:col>
      <xdr:colOff>2247900</xdr:colOff>
      <xdr:row>134</xdr:row>
      <xdr:rowOff>19050</xdr:rowOff>
    </xdr:to>
    <xdr:sp macro="" textlink="">
      <xdr:nvSpPr>
        <xdr:cNvPr id="3490" name="Text Box 130">
          <a:extLst>
            <a:ext uri="{FF2B5EF4-FFF2-40B4-BE49-F238E27FC236}">
              <a16:creationId xmlns:a16="http://schemas.microsoft.com/office/drawing/2014/main" xmlns="" id="{00000000-0008-0000-0600-0000A20D0000}"/>
            </a:ext>
          </a:extLst>
        </xdr:cNvPr>
        <xdr:cNvSpPr txBox="1">
          <a:spLocks noChangeArrowheads="1"/>
        </xdr:cNvSpPr>
      </xdr:nvSpPr>
      <xdr:spPr bwMode="auto">
        <a:xfrm>
          <a:off x="20545425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333375</xdr:rowOff>
    </xdr:from>
    <xdr:to>
      <xdr:col>22</xdr:col>
      <xdr:colOff>2247900</xdr:colOff>
      <xdr:row>134</xdr:row>
      <xdr:rowOff>209550</xdr:rowOff>
    </xdr:to>
    <xdr:sp macro="" textlink="">
      <xdr:nvSpPr>
        <xdr:cNvPr id="3491" name="Text Box 119">
          <a:extLst>
            <a:ext uri="{FF2B5EF4-FFF2-40B4-BE49-F238E27FC236}">
              <a16:creationId xmlns:a16="http://schemas.microsoft.com/office/drawing/2014/main" xmlns="" id="{00000000-0008-0000-0600-0000A3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133</xdr:row>
      <xdr:rowOff>333375</xdr:rowOff>
    </xdr:from>
    <xdr:to>
      <xdr:col>22</xdr:col>
      <xdr:colOff>2247900</xdr:colOff>
      <xdr:row>134</xdr:row>
      <xdr:rowOff>209550</xdr:rowOff>
    </xdr:to>
    <xdr:sp macro="" textlink="">
      <xdr:nvSpPr>
        <xdr:cNvPr id="3492" name="Text Box 120">
          <a:extLst>
            <a:ext uri="{FF2B5EF4-FFF2-40B4-BE49-F238E27FC236}">
              <a16:creationId xmlns:a16="http://schemas.microsoft.com/office/drawing/2014/main" xmlns="" id="{00000000-0008-0000-0600-0000A40D0000}"/>
            </a:ext>
          </a:extLst>
        </xdr:cNvPr>
        <xdr:cNvSpPr txBox="1">
          <a:spLocks noChangeArrowheads="1"/>
        </xdr:cNvSpPr>
      </xdr:nvSpPr>
      <xdr:spPr bwMode="auto">
        <a:xfrm>
          <a:off x="20545425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00000000-0008-0000-0600-0000A50D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3494" name="Text Box 118">
          <a:extLst>
            <a:ext uri="{FF2B5EF4-FFF2-40B4-BE49-F238E27FC236}">
              <a16:creationId xmlns:a16="http://schemas.microsoft.com/office/drawing/2014/main" xmlns="" id="{00000000-0008-0000-0600-0000A60D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89</xdr:row>
      <xdr:rowOff>0</xdr:rowOff>
    </xdr:from>
    <xdr:ext cx="76200" cy="200025"/>
    <xdr:sp macro="" textlink="">
      <xdr:nvSpPr>
        <xdr:cNvPr id="3495" name="Text Box 119">
          <a:extLst>
            <a:ext uri="{FF2B5EF4-FFF2-40B4-BE49-F238E27FC236}">
              <a16:creationId xmlns:a16="http://schemas.microsoft.com/office/drawing/2014/main" xmlns="" id="{00000000-0008-0000-0600-0000A70D0000}"/>
            </a:ext>
          </a:extLst>
        </xdr:cNvPr>
        <xdr:cNvSpPr txBox="1">
          <a:spLocks noChangeArrowheads="1"/>
        </xdr:cNvSpPr>
      </xdr:nvSpPr>
      <xdr:spPr bwMode="auto">
        <a:xfrm>
          <a:off x="20545425" y="485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89</xdr:row>
      <xdr:rowOff>0</xdr:rowOff>
    </xdr:from>
    <xdr:ext cx="76200" cy="200025"/>
    <xdr:sp macro="" textlink="">
      <xdr:nvSpPr>
        <xdr:cNvPr id="3496" name="Text Box 120">
          <a:extLst>
            <a:ext uri="{FF2B5EF4-FFF2-40B4-BE49-F238E27FC236}">
              <a16:creationId xmlns:a16="http://schemas.microsoft.com/office/drawing/2014/main" xmlns="" id="{00000000-0008-0000-0600-0000A80D0000}"/>
            </a:ext>
          </a:extLst>
        </xdr:cNvPr>
        <xdr:cNvSpPr txBox="1">
          <a:spLocks noChangeArrowheads="1"/>
        </xdr:cNvSpPr>
      </xdr:nvSpPr>
      <xdr:spPr bwMode="auto">
        <a:xfrm>
          <a:off x="20545425" y="485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89</xdr:row>
      <xdr:rowOff>0</xdr:rowOff>
    </xdr:from>
    <xdr:ext cx="76200" cy="200025"/>
    <xdr:sp macro="" textlink="">
      <xdr:nvSpPr>
        <xdr:cNvPr id="3497" name="Text Box 119">
          <a:extLst>
            <a:ext uri="{FF2B5EF4-FFF2-40B4-BE49-F238E27FC236}">
              <a16:creationId xmlns:a16="http://schemas.microsoft.com/office/drawing/2014/main" xmlns="" id="{00000000-0008-0000-0600-0000A90D0000}"/>
            </a:ext>
          </a:extLst>
        </xdr:cNvPr>
        <xdr:cNvSpPr txBox="1">
          <a:spLocks noChangeArrowheads="1"/>
        </xdr:cNvSpPr>
      </xdr:nvSpPr>
      <xdr:spPr bwMode="auto">
        <a:xfrm>
          <a:off x="20545425" y="485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89</xdr:row>
      <xdr:rowOff>0</xdr:rowOff>
    </xdr:from>
    <xdr:ext cx="76200" cy="200025"/>
    <xdr:sp macro="" textlink="">
      <xdr:nvSpPr>
        <xdr:cNvPr id="3498" name="Text Box 120">
          <a:extLst>
            <a:ext uri="{FF2B5EF4-FFF2-40B4-BE49-F238E27FC236}">
              <a16:creationId xmlns:a16="http://schemas.microsoft.com/office/drawing/2014/main" xmlns="" id="{00000000-0008-0000-0600-0000AA0D0000}"/>
            </a:ext>
          </a:extLst>
        </xdr:cNvPr>
        <xdr:cNvSpPr txBox="1">
          <a:spLocks noChangeArrowheads="1"/>
        </xdr:cNvSpPr>
      </xdr:nvSpPr>
      <xdr:spPr bwMode="auto">
        <a:xfrm>
          <a:off x="20545425" y="485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165287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00000000-0008-0000-0600-0000AB0D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622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165287</xdr:rowOff>
    </xdr:to>
    <xdr:sp macro="" textlink="">
      <xdr:nvSpPr>
        <xdr:cNvPr id="3500" name="Text Box 118">
          <a:extLst>
            <a:ext uri="{FF2B5EF4-FFF2-40B4-BE49-F238E27FC236}">
              <a16:creationId xmlns:a16="http://schemas.microsoft.com/office/drawing/2014/main" xmlns="" id="{00000000-0008-0000-0600-0000AC0D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622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00000000-0008-0000-0600-0000AD0D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3502" name="Text Box 118">
          <a:extLst>
            <a:ext uri="{FF2B5EF4-FFF2-40B4-BE49-F238E27FC236}">
              <a16:creationId xmlns:a16="http://schemas.microsoft.com/office/drawing/2014/main" xmlns="" id="{00000000-0008-0000-0600-0000AE0D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46</xdr:row>
      <xdr:rowOff>0</xdr:rowOff>
    </xdr:from>
    <xdr:ext cx="76200" cy="20002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0000000-0008-0000-0600-0000AF0D0000}"/>
            </a:ext>
          </a:extLst>
        </xdr:cNvPr>
        <xdr:cNvSpPr txBox="1">
          <a:spLocks noChangeArrowheads="1"/>
        </xdr:cNvSpPr>
      </xdr:nvSpPr>
      <xdr:spPr bwMode="auto">
        <a:xfrm>
          <a:off x="20545425" y="24641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46</xdr:row>
      <xdr:rowOff>0</xdr:rowOff>
    </xdr:from>
    <xdr:ext cx="76200" cy="200025"/>
    <xdr:sp macro="" textlink="">
      <xdr:nvSpPr>
        <xdr:cNvPr id="3504" name="Text Box 118">
          <a:extLst>
            <a:ext uri="{FF2B5EF4-FFF2-40B4-BE49-F238E27FC236}">
              <a16:creationId xmlns:a16="http://schemas.microsoft.com/office/drawing/2014/main" xmlns="" id="{00000000-0008-0000-0600-0000B00D0000}"/>
            </a:ext>
          </a:extLst>
        </xdr:cNvPr>
        <xdr:cNvSpPr txBox="1">
          <a:spLocks noChangeArrowheads="1"/>
        </xdr:cNvSpPr>
      </xdr:nvSpPr>
      <xdr:spPr bwMode="auto">
        <a:xfrm>
          <a:off x="20545425" y="24641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42</xdr:row>
      <xdr:rowOff>0</xdr:rowOff>
    </xdr:from>
    <xdr:ext cx="76200" cy="20002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00000000-0008-0000-0600-0000B10D0000}"/>
            </a:ext>
          </a:extLst>
        </xdr:cNvPr>
        <xdr:cNvSpPr txBox="1">
          <a:spLocks noChangeArrowheads="1"/>
        </xdr:cNvSpPr>
      </xdr:nvSpPr>
      <xdr:spPr bwMode="auto">
        <a:xfrm>
          <a:off x="20545425" y="2169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42</xdr:row>
      <xdr:rowOff>0</xdr:rowOff>
    </xdr:from>
    <xdr:ext cx="76200" cy="200025"/>
    <xdr:sp macro="" textlink="">
      <xdr:nvSpPr>
        <xdr:cNvPr id="3506" name="Text Box 118">
          <a:extLst>
            <a:ext uri="{FF2B5EF4-FFF2-40B4-BE49-F238E27FC236}">
              <a16:creationId xmlns:a16="http://schemas.microsoft.com/office/drawing/2014/main" xmlns="" id="{00000000-0008-0000-0600-0000B20D0000}"/>
            </a:ext>
          </a:extLst>
        </xdr:cNvPr>
        <xdr:cNvSpPr txBox="1">
          <a:spLocks noChangeArrowheads="1"/>
        </xdr:cNvSpPr>
      </xdr:nvSpPr>
      <xdr:spPr bwMode="auto">
        <a:xfrm>
          <a:off x="20545425" y="2169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xmlns="" id="{00000000-0008-0000-0600-0000B3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08" name="Text Box 4">
          <a:extLst>
            <a:ext uri="{FF2B5EF4-FFF2-40B4-BE49-F238E27FC236}">
              <a16:creationId xmlns:a16="http://schemas.microsoft.com/office/drawing/2014/main" xmlns="" id="{00000000-0008-0000-0600-0000B4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09" name="Text Box 5">
          <a:extLst>
            <a:ext uri="{FF2B5EF4-FFF2-40B4-BE49-F238E27FC236}">
              <a16:creationId xmlns:a16="http://schemas.microsoft.com/office/drawing/2014/main" xmlns="" id="{00000000-0008-0000-0600-0000B5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0" name="Text Box 6">
          <a:extLst>
            <a:ext uri="{FF2B5EF4-FFF2-40B4-BE49-F238E27FC236}">
              <a16:creationId xmlns:a16="http://schemas.microsoft.com/office/drawing/2014/main" xmlns="" id="{00000000-0008-0000-0600-0000B6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1" name="Text Box 7">
          <a:extLst>
            <a:ext uri="{FF2B5EF4-FFF2-40B4-BE49-F238E27FC236}">
              <a16:creationId xmlns:a16="http://schemas.microsoft.com/office/drawing/2014/main" xmlns="" id="{00000000-0008-0000-0600-0000B7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2" name="Text Box 8">
          <a:extLst>
            <a:ext uri="{FF2B5EF4-FFF2-40B4-BE49-F238E27FC236}">
              <a16:creationId xmlns:a16="http://schemas.microsoft.com/office/drawing/2014/main" xmlns="" id="{00000000-0008-0000-0600-0000B8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3" name="Text Box 9">
          <a:extLst>
            <a:ext uri="{FF2B5EF4-FFF2-40B4-BE49-F238E27FC236}">
              <a16:creationId xmlns:a16="http://schemas.microsoft.com/office/drawing/2014/main" xmlns="" id="{00000000-0008-0000-0600-0000B9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4" name="Text Box 10">
          <a:extLst>
            <a:ext uri="{FF2B5EF4-FFF2-40B4-BE49-F238E27FC236}">
              <a16:creationId xmlns:a16="http://schemas.microsoft.com/office/drawing/2014/main" xmlns="" id="{00000000-0008-0000-0600-0000BA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5" name="Text Box 11">
          <a:extLst>
            <a:ext uri="{FF2B5EF4-FFF2-40B4-BE49-F238E27FC236}">
              <a16:creationId xmlns:a16="http://schemas.microsoft.com/office/drawing/2014/main" xmlns="" id="{00000000-0008-0000-0600-0000BB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6" name="Text Box 12">
          <a:extLst>
            <a:ext uri="{FF2B5EF4-FFF2-40B4-BE49-F238E27FC236}">
              <a16:creationId xmlns:a16="http://schemas.microsoft.com/office/drawing/2014/main" xmlns="" id="{00000000-0008-0000-0600-0000BC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7" name="Text Box 13">
          <a:extLst>
            <a:ext uri="{FF2B5EF4-FFF2-40B4-BE49-F238E27FC236}">
              <a16:creationId xmlns:a16="http://schemas.microsoft.com/office/drawing/2014/main" xmlns="" id="{00000000-0008-0000-0600-0000BD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8" name="Text Box 14">
          <a:extLst>
            <a:ext uri="{FF2B5EF4-FFF2-40B4-BE49-F238E27FC236}">
              <a16:creationId xmlns:a16="http://schemas.microsoft.com/office/drawing/2014/main" xmlns="" id="{00000000-0008-0000-0600-0000BE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xmlns="" id="{00000000-0008-0000-0600-0000BF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0" name="Text Box 16">
          <a:extLst>
            <a:ext uri="{FF2B5EF4-FFF2-40B4-BE49-F238E27FC236}">
              <a16:creationId xmlns:a16="http://schemas.microsoft.com/office/drawing/2014/main" xmlns="" id="{00000000-0008-0000-0600-0000C0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1" name="Text Box 17">
          <a:extLst>
            <a:ext uri="{FF2B5EF4-FFF2-40B4-BE49-F238E27FC236}">
              <a16:creationId xmlns:a16="http://schemas.microsoft.com/office/drawing/2014/main" xmlns="" id="{00000000-0008-0000-0600-0000C1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2" name="Text Box 18">
          <a:extLst>
            <a:ext uri="{FF2B5EF4-FFF2-40B4-BE49-F238E27FC236}">
              <a16:creationId xmlns:a16="http://schemas.microsoft.com/office/drawing/2014/main" xmlns="" id="{00000000-0008-0000-0600-0000C2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3" name="Text Box 19">
          <a:extLst>
            <a:ext uri="{FF2B5EF4-FFF2-40B4-BE49-F238E27FC236}">
              <a16:creationId xmlns:a16="http://schemas.microsoft.com/office/drawing/2014/main" xmlns="" id="{00000000-0008-0000-0600-0000C3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4" name="Text Box 20">
          <a:extLst>
            <a:ext uri="{FF2B5EF4-FFF2-40B4-BE49-F238E27FC236}">
              <a16:creationId xmlns:a16="http://schemas.microsoft.com/office/drawing/2014/main" xmlns="" id="{00000000-0008-0000-0600-0000C4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5" name="Text Box 21">
          <a:extLst>
            <a:ext uri="{FF2B5EF4-FFF2-40B4-BE49-F238E27FC236}">
              <a16:creationId xmlns:a16="http://schemas.microsoft.com/office/drawing/2014/main" xmlns="" id="{00000000-0008-0000-0600-0000C5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6" name="Text Box 22">
          <a:extLst>
            <a:ext uri="{FF2B5EF4-FFF2-40B4-BE49-F238E27FC236}">
              <a16:creationId xmlns:a16="http://schemas.microsoft.com/office/drawing/2014/main" xmlns="" id="{00000000-0008-0000-0600-0000C6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7" name="Text Box 23">
          <a:extLst>
            <a:ext uri="{FF2B5EF4-FFF2-40B4-BE49-F238E27FC236}">
              <a16:creationId xmlns:a16="http://schemas.microsoft.com/office/drawing/2014/main" xmlns="" id="{00000000-0008-0000-0600-0000C7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8" name="Text Box 24">
          <a:extLst>
            <a:ext uri="{FF2B5EF4-FFF2-40B4-BE49-F238E27FC236}">
              <a16:creationId xmlns:a16="http://schemas.microsoft.com/office/drawing/2014/main" xmlns="" id="{00000000-0008-0000-0600-0000C8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29" name="Text Box 25">
          <a:extLst>
            <a:ext uri="{FF2B5EF4-FFF2-40B4-BE49-F238E27FC236}">
              <a16:creationId xmlns:a16="http://schemas.microsoft.com/office/drawing/2014/main" xmlns="" id="{00000000-0008-0000-0600-0000C9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30" name="Text Box 48">
          <a:extLst>
            <a:ext uri="{FF2B5EF4-FFF2-40B4-BE49-F238E27FC236}">
              <a16:creationId xmlns:a16="http://schemas.microsoft.com/office/drawing/2014/main" xmlns="" id="{00000000-0008-0000-0600-0000CA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31" name="Text Box 93">
          <a:extLst>
            <a:ext uri="{FF2B5EF4-FFF2-40B4-BE49-F238E27FC236}">
              <a16:creationId xmlns:a16="http://schemas.microsoft.com/office/drawing/2014/main" xmlns="" id="{00000000-0008-0000-0600-0000CB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111125</xdr:rowOff>
    </xdr:to>
    <xdr:sp macro="" textlink="">
      <xdr:nvSpPr>
        <xdr:cNvPr id="3532" name="Text Box 94">
          <a:extLst>
            <a:ext uri="{FF2B5EF4-FFF2-40B4-BE49-F238E27FC236}">
              <a16:creationId xmlns:a16="http://schemas.microsoft.com/office/drawing/2014/main" xmlns="" id="{00000000-0008-0000-0600-0000CC0D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33" name="Text Box 26">
          <a:extLst>
            <a:ext uri="{FF2B5EF4-FFF2-40B4-BE49-F238E27FC236}">
              <a16:creationId xmlns:a16="http://schemas.microsoft.com/office/drawing/2014/main" xmlns="" id="{00000000-0008-0000-0600-0000CD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34" name="Text Box 27">
          <a:extLst>
            <a:ext uri="{FF2B5EF4-FFF2-40B4-BE49-F238E27FC236}">
              <a16:creationId xmlns:a16="http://schemas.microsoft.com/office/drawing/2014/main" xmlns="" id="{00000000-0008-0000-0600-0000CE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35" name="Text Box 28">
          <a:extLst>
            <a:ext uri="{FF2B5EF4-FFF2-40B4-BE49-F238E27FC236}">
              <a16:creationId xmlns:a16="http://schemas.microsoft.com/office/drawing/2014/main" xmlns="" id="{00000000-0008-0000-0600-0000CF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36" name="Text Box 29">
          <a:extLst>
            <a:ext uri="{FF2B5EF4-FFF2-40B4-BE49-F238E27FC236}">
              <a16:creationId xmlns:a16="http://schemas.microsoft.com/office/drawing/2014/main" xmlns="" id="{00000000-0008-0000-0600-0000D0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37" name="Text Box 30">
          <a:extLst>
            <a:ext uri="{FF2B5EF4-FFF2-40B4-BE49-F238E27FC236}">
              <a16:creationId xmlns:a16="http://schemas.microsoft.com/office/drawing/2014/main" xmlns="" id="{00000000-0008-0000-0600-0000D1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38" name="Text Box 31">
          <a:extLst>
            <a:ext uri="{FF2B5EF4-FFF2-40B4-BE49-F238E27FC236}">
              <a16:creationId xmlns:a16="http://schemas.microsoft.com/office/drawing/2014/main" xmlns="" id="{00000000-0008-0000-0600-0000D2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39" name="Text Box 32">
          <a:extLst>
            <a:ext uri="{FF2B5EF4-FFF2-40B4-BE49-F238E27FC236}">
              <a16:creationId xmlns:a16="http://schemas.microsoft.com/office/drawing/2014/main" xmlns="" id="{00000000-0008-0000-0600-0000D3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0" name="Text Box 33">
          <a:extLst>
            <a:ext uri="{FF2B5EF4-FFF2-40B4-BE49-F238E27FC236}">
              <a16:creationId xmlns:a16="http://schemas.microsoft.com/office/drawing/2014/main" xmlns="" id="{00000000-0008-0000-0600-0000D4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1" name="Text Box 34">
          <a:extLst>
            <a:ext uri="{FF2B5EF4-FFF2-40B4-BE49-F238E27FC236}">
              <a16:creationId xmlns:a16="http://schemas.microsoft.com/office/drawing/2014/main" xmlns="" id="{00000000-0008-0000-0600-0000D5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2" name="Text Box 35">
          <a:extLst>
            <a:ext uri="{FF2B5EF4-FFF2-40B4-BE49-F238E27FC236}">
              <a16:creationId xmlns:a16="http://schemas.microsoft.com/office/drawing/2014/main" xmlns="" id="{00000000-0008-0000-0600-0000D6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3" name="Text Box 36">
          <a:extLst>
            <a:ext uri="{FF2B5EF4-FFF2-40B4-BE49-F238E27FC236}">
              <a16:creationId xmlns:a16="http://schemas.microsoft.com/office/drawing/2014/main" xmlns="" id="{00000000-0008-0000-0600-0000D7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4" name="Text Box 37">
          <a:extLst>
            <a:ext uri="{FF2B5EF4-FFF2-40B4-BE49-F238E27FC236}">
              <a16:creationId xmlns:a16="http://schemas.microsoft.com/office/drawing/2014/main" xmlns="" id="{00000000-0008-0000-0600-0000D8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5" name="Text Box 38">
          <a:extLst>
            <a:ext uri="{FF2B5EF4-FFF2-40B4-BE49-F238E27FC236}">
              <a16:creationId xmlns:a16="http://schemas.microsoft.com/office/drawing/2014/main" xmlns="" id="{00000000-0008-0000-0600-0000D9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6" name="Text Box 39">
          <a:extLst>
            <a:ext uri="{FF2B5EF4-FFF2-40B4-BE49-F238E27FC236}">
              <a16:creationId xmlns:a16="http://schemas.microsoft.com/office/drawing/2014/main" xmlns="" id="{00000000-0008-0000-0600-0000DA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7" name="Text Box 40">
          <a:extLst>
            <a:ext uri="{FF2B5EF4-FFF2-40B4-BE49-F238E27FC236}">
              <a16:creationId xmlns:a16="http://schemas.microsoft.com/office/drawing/2014/main" xmlns="" id="{00000000-0008-0000-0600-0000DB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8" name="Text Box 41">
          <a:extLst>
            <a:ext uri="{FF2B5EF4-FFF2-40B4-BE49-F238E27FC236}">
              <a16:creationId xmlns:a16="http://schemas.microsoft.com/office/drawing/2014/main" xmlns="" id="{00000000-0008-0000-0600-0000DC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49" name="Text Box 42">
          <a:extLst>
            <a:ext uri="{FF2B5EF4-FFF2-40B4-BE49-F238E27FC236}">
              <a16:creationId xmlns:a16="http://schemas.microsoft.com/office/drawing/2014/main" xmlns="" id="{00000000-0008-0000-0600-0000DD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0" name="Text Box 43">
          <a:extLst>
            <a:ext uri="{FF2B5EF4-FFF2-40B4-BE49-F238E27FC236}">
              <a16:creationId xmlns:a16="http://schemas.microsoft.com/office/drawing/2014/main" xmlns="" id="{00000000-0008-0000-0600-0000DE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1" name="Text Box 44">
          <a:extLst>
            <a:ext uri="{FF2B5EF4-FFF2-40B4-BE49-F238E27FC236}">
              <a16:creationId xmlns:a16="http://schemas.microsoft.com/office/drawing/2014/main" xmlns="" id="{00000000-0008-0000-0600-0000DF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2" name="Text Box 45">
          <a:extLst>
            <a:ext uri="{FF2B5EF4-FFF2-40B4-BE49-F238E27FC236}">
              <a16:creationId xmlns:a16="http://schemas.microsoft.com/office/drawing/2014/main" xmlns="" id="{00000000-0008-0000-0600-0000E0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3" name="Text Box 46">
          <a:extLst>
            <a:ext uri="{FF2B5EF4-FFF2-40B4-BE49-F238E27FC236}">
              <a16:creationId xmlns:a16="http://schemas.microsoft.com/office/drawing/2014/main" xmlns="" id="{00000000-0008-0000-0600-0000E1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4" name="Text Box 47">
          <a:extLst>
            <a:ext uri="{FF2B5EF4-FFF2-40B4-BE49-F238E27FC236}">
              <a16:creationId xmlns:a16="http://schemas.microsoft.com/office/drawing/2014/main" xmlns="" id="{00000000-0008-0000-0600-0000E2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5" name="Text Box 49">
          <a:extLst>
            <a:ext uri="{FF2B5EF4-FFF2-40B4-BE49-F238E27FC236}">
              <a16:creationId xmlns:a16="http://schemas.microsoft.com/office/drawing/2014/main" xmlns="" id="{00000000-0008-0000-0600-0000E3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6" name="Text Box 50">
          <a:extLst>
            <a:ext uri="{FF2B5EF4-FFF2-40B4-BE49-F238E27FC236}">
              <a16:creationId xmlns:a16="http://schemas.microsoft.com/office/drawing/2014/main" xmlns="" id="{00000000-0008-0000-0600-0000E4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7" name="Text Box 51">
          <a:extLst>
            <a:ext uri="{FF2B5EF4-FFF2-40B4-BE49-F238E27FC236}">
              <a16:creationId xmlns:a16="http://schemas.microsoft.com/office/drawing/2014/main" xmlns="" id="{00000000-0008-0000-0600-0000E5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8" name="Text Box 52">
          <a:extLst>
            <a:ext uri="{FF2B5EF4-FFF2-40B4-BE49-F238E27FC236}">
              <a16:creationId xmlns:a16="http://schemas.microsoft.com/office/drawing/2014/main" xmlns="" id="{00000000-0008-0000-0600-0000E6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59" name="Text Box 53">
          <a:extLst>
            <a:ext uri="{FF2B5EF4-FFF2-40B4-BE49-F238E27FC236}">
              <a16:creationId xmlns:a16="http://schemas.microsoft.com/office/drawing/2014/main" xmlns="" id="{00000000-0008-0000-0600-0000E7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0" name="Text Box 54">
          <a:extLst>
            <a:ext uri="{FF2B5EF4-FFF2-40B4-BE49-F238E27FC236}">
              <a16:creationId xmlns:a16="http://schemas.microsoft.com/office/drawing/2014/main" xmlns="" id="{00000000-0008-0000-0600-0000E8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1" name="Text Box 55">
          <a:extLst>
            <a:ext uri="{FF2B5EF4-FFF2-40B4-BE49-F238E27FC236}">
              <a16:creationId xmlns:a16="http://schemas.microsoft.com/office/drawing/2014/main" xmlns="" id="{00000000-0008-0000-0600-0000E9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2" name="Text Box 56">
          <a:extLst>
            <a:ext uri="{FF2B5EF4-FFF2-40B4-BE49-F238E27FC236}">
              <a16:creationId xmlns:a16="http://schemas.microsoft.com/office/drawing/2014/main" xmlns="" id="{00000000-0008-0000-0600-0000EA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3" name="Text Box 57">
          <a:extLst>
            <a:ext uri="{FF2B5EF4-FFF2-40B4-BE49-F238E27FC236}">
              <a16:creationId xmlns:a16="http://schemas.microsoft.com/office/drawing/2014/main" xmlns="" id="{00000000-0008-0000-0600-0000EB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4" name="Text Box 58">
          <a:extLst>
            <a:ext uri="{FF2B5EF4-FFF2-40B4-BE49-F238E27FC236}">
              <a16:creationId xmlns:a16="http://schemas.microsoft.com/office/drawing/2014/main" xmlns="" id="{00000000-0008-0000-0600-0000EC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5" name="Text Box 59">
          <a:extLst>
            <a:ext uri="{FF2B5EF4-FFF2-40B4-BE49-F238E27FC236}">
              <a16:creationId xmlns:a16="http://schemas.microsoft.com/office/drawing/2014/main" xmlns="" id="{00000000-0008-0000-0600-0000ED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6" name="Text Box 60">
          <a:extLst>
            <a:ext uri="{FF2B5EF4-FFF2-40B4-BE49-F238E27FC236}">
              <a16:creationId xmlns:a16="http://schemas.microsoft.com/office/drawing/2014/main" xmlns="" id="{00000000-0008-0000-0600-0000EE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7" name="Text Box 61">
          <a:extLst>
            <a:ext uri="{FF2B5EF4-FFF2-40B4-BE49-F238E27FC236}">
              <a16:creationId xmlns:a16="http://schemas.microsoft.com/office/drawing/2014/main" xmlns="" id="{00000000-0008-0000-0600-0000EF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8" name="Text Box 62">
          <a:extLst>
            <a:ext uri="{FF2B5EF4-FFF2-40B4-BE49-F238E27FC236}">
              <a16:creationId xmlns:a16="http://schemas.microsoft.com/office/drawing/2014/main" xmlns="" id="{00000000-0008-0000-0600-0000F0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69" name="Text Box 63">
          <a:extLst>
            <a:ext uri="{FF2B5EF4-FFF2-40B4-BE49-F238E27FC236}">
              <a16:creationId xmlns:a16="http://schemas.microsoft.com/office/drawing/2014/main" xmlns="" id="{00000000-0008-0000-0600-0000F1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0" name="Text Box 64">
          <a:extLst>
            <a:ext uri="{FF2B5EF4-FFF2-40B4-BE49-F238E27FC236}">
              <a16:creationId xmlns:a16="http://schemas.microsoft.com/office/drawing/2014/main" xmlns="" id="{00000000-0008-0000-0600-0000F2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1" name="Text Box 65">
          <a:extLst>
            <a:ext uri="{FF2B5EF4-FFF2-40B4-BE49-F238E27FC236}">
              <a16:creationId xmlns:a16="http://schemas.microsoft.com/office/drawing/2014/main" xmlns="" id="{00000000-0008-0000-0600-0000F3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2" name="Text Box 66">
          <a:extLst>
            <a:ext uri="{FF2B5EF4-FFF2-40B4-BE49-F238E27FC236}">
              <a16:creationId xmlns:a16="http://schemas.microsoft.com/office/drawing/2014/main" xmlns="" id="{00000000-0008-0000-0600-0000F4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3" name="Text Box 67">
          <a:extLst>
            <a:ext uri="{FF2B5EF4-FFF2-40B4-BE49-F238E27FC236}">
              <a16:creationId xmlns:a16="http://schemas.microsoft.com/office/drawing/2014/main" xmlns="" id="{00000000-0008-0000-0600-0000F5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4" name="Text Box 68">
          <a:extLst>
            <a:ext uri="{FF2B5EF4-FFF2-40B4-BE49-F238E27FC236}">
              <a16:creationId xmlns:a16="http://schemas.microsoft.com/office/drawing/2014/main" xmlns="" id="{00000000-0008-0000-0600-0000F6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5" name="Text Box 69">
          <a:extLst>
            <a:ext uri="{FF2B5EF4-FFF2-40B4-BE49-F238E27FC236}">
              <a16:creationId xmlns:a16="http://schemas.microsoft.com/office/drawing/2014/main" xmlns="" id="{00000000-0008-0000-0600-0000F7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6" name="Text Box 70">
          <a:extLst>
            <a:ext uri="{FF2B5EF4-FFF2-40B4-BE49-F238E27FC236}">
              <a16:creationId xmlns:a16="http://schemas.microsoft.com/office/drawing/2014/main" xmlns="" id="{00000000-0008-0000-0600-0000F8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7" name="Text Box 71">
          <a:extLst>
            <a:ext uri="{FF2B5EF4-FFF2-40B4-BE49-F238E27FC236}">
              <a16:creationId xmlns:a16="http://schemas.microsoft.com/office/drawing/2014/main" xmlns="" id="{00000000-0008-0000-0600-0000F9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8" name="Text Box 72">
          <a:extLst>
            <a:ext uri="{FF2B5EF4-FFF2-40B4-BE49-F238E27FC236}">
              <a16:creationId xmlns:a16="http://schemas.microsoft.com/office/drawing/2014/main" xmlns="" id="{00000000-0008-0000-0600-0000FA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79" name="Text Box 73">
          <a:extLst>
            <a:ext uri="{FF2B5EF4-FFF2-40B4-BE49-F238E27FC236}">
              <a16:creationId xmlns:a16="http://schemas.microsoft.com/office/drawing/2014/main" xmlns="" id="{00000000-0008-0000-0600-0000FB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0" name="Text Box 74">
          <a:extLst>
            <a:ext uri="{FF2B5EF4-FFF2-40B4-BE49-F238E27FC236}">
              <a16:creationId xmlns:a16="http://schemas.microsoft.com/office/drawing/2014/main" xmlns="" id="{00000000-0008-0000-0600-0000FC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1" name="Text Box 75">
          <a:extLst>
            <a:ext uri="{FF2B5EF4-FFF2-40B4-BE49-F238E27FC236}">
              <a16:creationId xmlns:a16="http://schemas.microsoft.com/office/drawing/2014/main" xmlns="" id="{00000000-0008-0000-0600-0000FD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2" name="Text Box 76">
          <a:extLst>
            <a:ext uri="{FF2B5EF4-FFF2-40B4-BE49-F238E27FC236}">
              <a16:creationId xmlns:a16="http://schemas.microsoft.com/office/drawing/2014/main" xmlns="" id="{00000000-0008-0000-0600-0000FE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3" name="Text Box 77">
          <a:extLst>
            <a:ext uri="{FF2B5EF4-FFF2-40B4-BE49-F238E27FC236}">
              <a16:creationId xmlns:a16="http://schemas.microsoft.com/office/drawing/2014/main" xmlns="" id="{00000000-0008-0000-0600-0000FF0D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4" name="Text Box 78">
          <a:extLst>
            <a:ext uri="{FF2B5EF4-FFF2-40B4-BE49-F238E27FC236}">
              <a16:creationId xmlns:a16="http://schemas.microsoft.com/office/drawing/2014/main" xmlns="" id="{00000000-0008-0000-0600-00000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5" name="Text Box 79">
          <a:extLst>
            <a:ext uri="{FF2B5EF4-FFF2-40B4-BE49-F238E27FC236}">
              <a16:creationId xmlns:a16="http://schemas.microsoft.com/office/drawing/2014/main" xmlns="" id="{00000000-0008-0000-0600-00000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6" name="Text Box 80">
          <a:extLst>
            <a:ext uri="{FF2B5EF4-FFF2-40B4-BE49-F238E27FC236}">
              <a16:creationId xmlns:a16="http://schemas.microsoft.com/office/drawing/2014/main" xmlns="" id="{00000000-0008-0000-0600-00000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7" name="Text Box 81">
          <a:extLst>
            <a:ext uri="{FF2B5EF4-FFF2-40B4-BE49-F238E27FC236}">
              <a16:creationId xmlns:a16="http://schemas.microsoft.com/office/drawing/2014/main" xmlns="" id="{00000000-0008-0000-0600-00000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8" name="Text Box 82">
          <a:extLst>
            <a:ext uri="{FF2B5EF4-FFF2-40B4-BE49-F238E27FC236}">
              <a16:creationId xmlns:a16="http://schemas.microsoft.com/office/drawing/2014/main" xmlns="" id="{00000000-0008-0000-0600-00000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89" name="Text Box 83">
          <a:extLst>
            <a:ext uri="{FF2B5EF4-FFF2-40B4-BE49-F238E27FC236}">
              <a16:creationId xmlns:a16="http://schemas.microsoft.com/office/drawing/2014/main" xmlns="" id="{00000000-0008-0000-0600-00000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0" name="Text Box 84">
          <a:extLst>
            <a:ext uri="{FF2B5EF4-FFF2-40B4-BE49-F238E27FC236}">
              <a16:creationId xmlns:a16="http://schemas.microsoft.com/office/drawing/2014/main" xmlns="" id="{00000000-0008-0000-0600-00000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1" name="Text Box 85">
          <a:extLst>
            <a:ext uri="{FF2B5EF4-FFF2-40B4-BE49-F238E27FC236}">
              <a16:creationId xmlns:a16="http://schemas.microsoft.com/office/drawing/2014/main" xmlns="" id="{00000000-0008-0000-0600-00000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2" name="Text Box 86">
          <a:extLst>
            <a:ext uri="{FF2B5EF4-FFF2-40B4-BE49-F238E27FC236}">
              <a16:creationId xmlns:a16="http://schemas.microsoft.com/office/drawing/2014/main" xmlns="" id="{00000000-0008-0000-0600-00000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3" name="Text Box 87">
          <a:extLst>
            <a:ext uri="{FF2B5EF4-FFF2-40B4-BE49-F238E27FC236}">
              <a16:creationId xmlns:a16="http://schemas.microsoft.com/office/drawing/2014/main" xmlns="" id="{00000000-0008-0000-0600-00000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4" name="Text Box 88">
          <a:extLst>
            <a:ext uri="{FF2B5EF4-FFF2-40B4-BE49-F238E27FC236}">
              <a16:creationId xmlns:a16="http://schemas.microsoft.com/office/drawing/2014/main" xmlns="" id="{00000000-0008-0000-0600-00000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5" name="Text Box 89">
          <a:extLst>
            <a:ext uri="{FF2B5EF4-FFF2-40B4-BE49-F238E27FC236}">
              <a16:creationId xmlns:a16="http://schemas.microsoft.com/office/drawing/2014/main" xmlns="" id="{00000000-0008-0000-0600-00000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6" name="Text Box 90">
          <a:extLst>
            <a:ext uri="{FF2B5EF4-FFF2-40B4-BE49-F238E27FC236}">
              <a16:creationId xmlns:a16="http://schemas.microsoft.com/office/drawing/2014/main" xmlns="" id="{00000000-0008-0000-0600-00000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7" name="Text Box 91">
          <a:extLst>
            <a:ext uri="{FF2B5EF4-FFF2-40B4-BE49-F238E27FC236}">
              <a16:creationId xmlns:a16="http://schemas.microsoft.com/office/drawing/2014/main" xmlns="" id="{00000000-0008-0000-0600-00000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8" name="Text Box 92">
          <a:extLst>
            <a:ext uri="{FF2B5EF4-FFF2-40B4-BE49-F238E27FC236}">
              <a16:creationId xmlns:a16="http://schemas.microsoft.com/office/drawing/2014/main" xmlns="" id="{00000000-0008-0000-0600-00000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599" name="Text Box 3">
          <a:extLst>
            <a:ext uri="{FF2B5EF4-FFF2-40B4-BE49-F238E27FC236}">
              <a16:creationId xmlns:a16="http://schemas.microsoft.com/office/drawing/2014/main" xmlns="" id="{00000000-0008-0000-0600-00000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0" name="Text Box 4">
          <a:extLst>
            <a:ext uri="{FF2B5EF4-FFF2-40B4-BE49-F238E27FC236}">
              <a16:creationId xmlns:a16="http://schemas.microsoft.com/office/drawing/2014/main" xmlns="" id="{00000000-0008-0000-0600-00001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1" name="Text Box 5">
          <a:extLst>
            <a:ext uri="{FF2B5EF4-FFF2-40B4-BE49-F238E27FC236}">
              <a16:creationId xmlns:a16="http://schemas.microsoft.com/office/drawing/2014/main" xmlns="" id="{00000000-0008-0000-0600-00001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2" name="Text Box 6">
          <a:extLst>
            <a:ext uri="{FF2B5EF4-FFF2-40B4-BE49-F238E27FC236}">
              <a16:creationId xmlns:a16="http://schemas.microsoft.com/office/drawing/2014/main" xmlns="" id="{00000000-0008-0000-0600-00001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3" name="Text Box 7">
          <a:extLst>
            <a:ext uri="{FF2B5EF4-FFF2-40B4-BE49-F238E27FC236}">
              <a16:creationId xmlns:a16="http://schemas.microsoft.com/office/drawing/2014/main" xmlns="" id="{00000000-0008-0000-0600-00001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4" name="Text Box 8">
          <a:extLst>
            <a:ext uri="{FF2B5EF4-FFF2-40B4-BE49-F238E27FC236}">
              <a16:creationId xmlns:a16="http://schemas.microsoft.com/office/drawing/2014/main" xmlns="" id="{00000000-0008-0000-0600-00001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5" name="Text Box 9">
          <a:extLst>
            <a:ext uri="{FF2B5EF4-FFF2-40B4-BE49-F238E27FC236}">
              <a16:creationId xmlns:a16="http://schemas.microsoft.com/office/drawing/2014/main" xmlns="" id="{00000000-0008-0000-0600-00001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6" name="Text Box 10">
          <a:extLst>
            <a:ext uri="{FF2B5EF4-FFF2-40B4-BE49-F238E27FC236}">
              <a16:creationId xmlns:a16="http://schemas.microsoft.com/office/drawing/2014/main" xmlns="" id="{00000000-0008-0000-0600-00001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7" name="Text Box 11">
          <a:extLst>
            <a:ext uri="{FF2B5EF4-FFF2-40B4-BE49-F238E27FC236}">
              <a16:creationId xmlns:a16="http://schemas.microsoft.com/office/drawing/2014/main" xmlns="" id="{00000000-0008-0000-0600-00001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8" name="Text Box 12">
          <a:extLst>
            <a:ext uri="{FF2B5EF4-FFF2-40B4-BE49-F238E27FC236}">
              <a16:creationId xmlns:a16="http://schemas.microsoft.com/office/drawing/2014/main" xmlns="" id="{00000000-0008-0000-0600-00001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09" name="Text Box 13">
          <a:extLst>
            <a:ext uri="{FF2B5EF4-FFF2-40B4-BE49-F238E27FC236}">
              <a16:creationId xmlns:a16="http://schemas.microsoft.com/office/drawing/2014/main" xmlns="" id="{00000000-0008-0000-0600-00001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0" name="Text Box 14">
          <a:extLst>
            <a:ext uri="{FF2B5EF4-FFF2-40B4-BE49-F238E27FC236}">
              <a16:creationId xmlns:a16="http://schemas.microsoft.com/office/drawing/2014/main" xmlns="" id="{00000000-0008-0000-0600-00001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1" name="Text Box 15">
          <a:extLst>
            <a:ext uri="{FF2B5EF4-FFF2-40B4-BE49-F238E27FC236}">
              <a16:creationId xmlns:a16="http://schemas.microsoft.com/office/drawing/2014/main" xmlns="" id="{00000000-0008-0000-0600-00001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2" name="Text Box 16">
          <a:extLst>
            <a:ext uri="{FF2B5EF4-FFF2-40B4-BE49-F238E27FC236}">
              <a16:creationId xmlns:a16="http://schemas.microsoft.com/office/drawing/2014/main" xmlns="" id="{00000000-0008-0000-0600-00001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3" name="Text Box 17">
          <a:extLst>
            <a:ext uri="{FF2B5EF4-FFF2-40B4-BE49-F238E27FC236}">
              <a16:creationId xmlns:a16="http://schemas.microsoft.com/office/drawing/2014/main" xmlns="" id="{00000000-0008-0000-0600-00001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4" name="Text Box 18">
          <a:extLst>
            <a:ext uri="{FF2B5EF4-FFF2-40B4-BE49-F238E27FC236}">
              <a16:creationId xmlns:a16="http://schemas.microsoft.com/office/drawing/2014/main" xmlns="" id="{00000000-0008-0000-0600-00001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5" name="Text Box 19">
          <a:extLst>
            <a:ext uri="{FF2B5EF4-FFF2-40B4-BE49-F238E27FC236}">
              <a16:creationId xmlns:a16="http://schemas.microsoft.com/office/drawing/2014/main" xmlns="" id="{00000000-0008-0000-0600-00001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6" name="Text Box 20">
          <a:extLst>
            <a:ext uri="{FF2B5EF4-FFF2-40B4-BE49-F238E27FC236}">
              <a16:creationId xmlns:a16="http://schemas.microsoft.com/office/drawing/2014/main" xmlns="" id="{00000000-0008-0000-0600-00002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7" name="Text Box 21">
          <a:extLst>
            <a:ext uri="{FF2B5EF4-FFF2-40B4-BE49-F238E27FC236}">
              <a16:creationId xmlns:a16="http://schemas.microsoft.com/office/drawing/2014/main" xmlns="" id="{00000000-0008-0000-0600-00002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8" name="Text Box 22">
          <a:extLst>
            <a:ext uri="{FF2B5EF4-FFF2-40B4-BE49-F238E27FC236}">
              <a16:creationId xmlns:a16="http://schemas.microsoft.com/office/drawing/2014/main" xmlns="" id="{00000000-0008-0000-0600-00002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19" name="Text Box 23">
          <a:extLst>
            <a:ext uri="{FF2B5EF4-FFF2-40B4-BE49-F238E27FC236}">
              <a16:creationId xmlns:a16="http://schemas.microsoft.com/office/drawing/2014/main" xmlns="" id="{00000000-0008-0000-0600-00002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20" name="Text Box 24">
          <a:extLst>
            <a:ext uri="{FF2B5EF4-FFF2-40B4-BE49-F238E27FC236}">
              <a16:creationId xmlns:a16="http://schemas.microsoft.com/office/drawing/2014/main" xmlns="" id="{00000000-0008-0000-0600-00002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21" name="Text Box 25">
          <a:extLst>
            <a:ext uri="{FF2B5EF4-FFF2-40B4-BE49-F238E27FC236}">
              <a16:creationId xmlns:a16="http://schemas.microsoft.com/office/drawing/2014/main" xmlns="" id="{00000000-0008-0000-0600-00002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22" name="Text Box 48">
          <a:extLst>
            <a:ext uri="{FF2B5EF4-FFF2-40B4-BE49-F238E27FC236}">
              <a16:creationId xmlns:a16="http://schemas.microsoft.com/office/drawing/2014/main" xmlns="" id="{00000000-0008-0000-0600-00002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23" name="Text Box 93">
          <a:extLst>
            <a:ext uri="{FF2B5EF4-FFF2-40B4-BE49-F238E27FC236}">
              <a16:creationId xmlns:a16="http://schemas.microsoft.com/office/drawing/2014/main" xmlns="" id="{00000000-0008-0000-0600-00002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161924</xdr:rowOff>
    </xdr:to>
    <xdr:sp macro="" textlink="">
      <xdr:nvSpPr>
        <xdr:cNvPr id="3624" name="Text Box 94">
          <a:extLst>
            <a:ext uri="{FF2B5EF4-FFF2-40B4-BE49-F238E27FC236}">
              <a16:creationId xmlns:a16="http://schemas.microsoft.com/office/drawing/2014/main" xmlns="" id="{00000000-0008-0000-0600-00002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25" name="Text Box 3">
          <a:extLst>
            <a:ext uri="{FF2B5EF4-FFF2-40B4-BE49-F238E27FC236}">
              <a16:creationId xmlns:a16="http://schemas.microsoft.com/office/drawing/2014/main" xmlns="" id="{00000000-0008-0000-0600-00002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26" name="Text Box 4">
          <a:extLst>
            <a:ext uri="{FF2B5EF4-FFF2-40B4-BE49-F238E27FC236}">
              <a16:creationId xmlns:a16="http://schemas.microsoft.com/office/drawing/2014/main" xmlns="" id="{00000000-0008-0000-0600-00002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27" name="Text Box 5">
          <a:extLst>
            <a:ext uri="{FF2B5EF4-FFF2-40B4-BE49-F238E27FC236}">
              <a16:creationId xmlns:a16="http://schemas.microsoft.com/office/drawing/2014/main" xmlns="" id="{00000000-0008-0000-0600-00002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28" name="Text Box 6">
          <a:extLst>
            <a:ext uri="{FF2B5EF4-FFF2-40B4-BE49-F238E27FC236}">
              <a16:creationId xmlns:a16="http://schemas.microsoft.com/office/drawing/2014/main" xmlns="" id="{00000000-0008-0000-0600-00002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29" name="Text Box 7">
          <a:extLst>
            <a:ext uri="{FF2B5EF4-FFF2-40B4-BE49-F238E27FC236}">
              <a16:creationId xmlns:a16="http://schemas.microsoft.com/office/drawing/2014/main" xmlns="" id="{00000000-0008-0000-0600-00002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0" name="Text Box 8">
          <a:extLst>
            <a:ext uri="{FF2B5EF4-FFF2-40B4-BE49-F238E27FC236}">
              <a16:creationId xmlns:a16="http://schemas.microsoft.com/office/drawing/2014/main" xmlns="" id="{00000000-0008-0000-0600-00002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1" name="Text Box 9">
          <a:extLst>
            <a:ext uri="{FF2B5EF4-FFF2-40B4-BE49-F238E27FC236}">
              <a16:creationId xmlns:a16="http://schemas.microsoft.com/office/drawing/2014/main" xmlns="" id="{00000000-0008-0000-0600-00002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2" name="Text Box 10">
          <a:extLst>
            <a:ext uri="{FF2B5EF4-FFF2-40B4-BE49-F238E27FC236}">
              <a16:creationId xmlns:a16="http://schemas.microsoft.com/office/drawing/2014/main" xmlns="" id="{00000000-0008-0000-0600-00003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3" name="Text Box 11">
          <a:extLst>
            <a:ext uri="{FF2B5EF4-FFF2-40B4-BE49-F238E27FC236}">
              <a16:creationId xmlns:a16="http://schemas.microsoft.com/office/drawing/2014/main" xmlns="" id="{00000000-0008-0000-0600-00003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4" name="Text Box 12">
          <a:extLst>
            <a:ext uri="{FF2B5EF4-FFF2-40B4-BE49-F238E27FC236}">
              <a16:creationId xmlns:a16="http://schemas.microsoft.com/office/drawing/2014/main" xmlns="" id="{00000000-0008-0000-0600-00003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5" name="Text Box 13">
          <a:extLst>
            <a:ext uri="{FF2B5EF4-FFF2-40B4-BE49-F238E27FC236}">
              <a16:creationId xmlns:a16="http://schemas.microsoft.com/office/drawing/2014/main" xmlns="" id="{00000000-0008-0000-0600-00003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6" name="Text Box 14">
          <a:extLst>
            <a:ext uri="{FF2B5EF4-FFF2-40B4-BE49-F238E27FC236}">
              <a16:creationId xmlns:a16="http://schemas.microsoft.com/office/drawing/2014/main" xmlns="" id="{00000000-0008-0000-0600-00003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xmlns="" id="{00000000-0008-0000-0600-00003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xmlns="" id="{00000000-0008-0000-0600-00003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39" name="Text Box 17">
          <a:extLst>
            <a:ext uri="{FF2B5EF4-FFF2-40B4-BE49-F238E27FC236}">
              <a16:creationId xmlns:a16="http://schemas.microsoft.com/office/drawing/2014/main" xmlns="" id="{00000000-0008-0000-0600-00003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0" name="Text Box 18">
          <a:extLst>
            <a:ext uri="{FF2B5EF4-FFF2-40B4-BE49-F238E27FC236}">
              <a16:creationId xmlns:a16="http://schemas.microsoft.com/office/drawing/2014/main" xmlns="" id="{00000000-0008-0000-0600-00003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1" name="Text Box 19">
          <a:extLst>
            <a:ext uri="{FF2B5EF4-FFF2-40B4-BE49-F238E27FC236}">
              <a16:creationId xmlns:a16="http://schemas.microsoft.com/office/drawing/2014/main" xmlns="" id="{00000000-0008-0000-0600-00003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2" name="Text Box 20">
          <a:extLst>
            <a:ext uri="{FF2B5EF4-FFF2-40B4-BE49-F238E27FC236}">
              <a16:creationId xmlns:a16="http://schemas.microsoft.com/office/drawing/2014/main" xmlns="" id="{00000000-0008-0000-0600-00003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3" name="Text Box 21">
          <a:extLst>
            <a:ext uri="{FF2B5EF4-FFF2-40B4-BE49-F238E27FC236}">
              <a16:creationId xmlns:a16="http://schemas.microsoft.com/office/drawing/2014/main" xmlns="" id="{00000000-0008-0000-0600-00003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4" name="Text Box 22">
          <a:extLst>
            <a:ext uri="{FF2B5EF4-FFF2-40B4-BE49-F238E27FC236}">
              <a16:creationId xmlns:a16="http://schemas.microsoft.com/office/drawing/2014/main" xmlns="" id="{00000000-0008-0000-0600-00003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5" name="Text Box 23">
          <a:extLst>
            <a:ext uri="{FF2B5EF4-FFF2-40B4-BE49-F238E27FC236}">
              <a16:creationId xmlns:a16="http://schemas.microsoft.com/office/drawing/2014/main" xmlns="" id="{00000000-0008-0000-0600-00003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6" name="Text Box 24">
          <a:extLst>
            <a:ext uri="{FF2B5EF4-FFF2-40B4-BE49-F238E27FC236}">
              <a16:creationId xmlns:a16="http://schemas.microsoft.com/office/drawing/2014/main" xmlns="" id="{00000000-0008-0000-0600-00003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7" name="Text Box 25">
          <a:extLst>
            <a:ext uri="{FF2B5EF4-FFF2-40B4-BE49-F238E27FC236}">
              <a16:creationId xmlns:a16="http://schemas.microsoft.com/office/drawing/2014/main" xmlns="" id="{00000000-0008-0000-0600-00003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8" name="Text Box 48">
          <a:extLst>
            <a:ext uri="{FF2B5EF4-FFF2-40B4-BE49-F238E27FC236}">
              <a16:creationId xmlns:a16="http://schemas.microsoft.com/office/drawing/2014/main" xmlns="" id="{00000000-0008-0000-0600-00004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49" name="Text Box 93">
          <a:extLst>
            <a:ext uri="{FF2B5EF4-FFF2-40B4-BE49-F238E27FC236}">
              <a16:creationId xmlns:a16="http://schemas.microsoft.com/office/drawing/2014/main" xmlns="" id="{00000000-0008-0000-0600-00004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0" name="Text Box 94">
          <a:extLst>
            <a:ext uri="{FF2B5EF4-FFF2-40B4-BE49-F238E27FC236}">
              <a16:creationId xmlns:a16="http://schemas.microsoft.com/office/drawing/2014/main" xmlns="" id="{00000000-0008-0000-0600-00004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xmlns="" id="{00000000-0008-0000-0600-00004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2" name="Text Box 4">
          <a:extLst>
            <a:ext uri="{FF2B5EF4-FFF2-40B4-BE49-F238E27FC236}">
              <a16:creationId xmlns:a16="http://schemas.microsoft.com/office/drawing/2014/main" xmlns="" id="{00000000-0008-0000-0600-00004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3" name="Text Box 5">
          <a:extLst>
            <a:ext uri="{FF2B5EF4-FFF2-40B4-BE49-F238E27FC236}">
              <a16:creationId xmlns:a16="http://schemas.microsoft.com/office/drawing/2014/main" xmlns="" id="{00000000-0008-0000-0600-00004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4" name="Text Box 6">
          <a:extLst>
            <a:ext uri="{FF2B5EF4-FFF2-40B4-BE49-F238E27FC236}">
              <a16:creationId xmlns:a16="http://schemas.microsoft.com/office/drawing/2014/main" xmlns="" id="{00000000-0008-0000-0600-00004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5" name="Text Box 7">
          <a:extLst>
            <a:ext uri="{FF2B5EF4-FFF2-40B4-BE49-F238E27FC236}">
              <a16:creationId xmlns:a16="http://schemas.microsoft.com/office/drawing/2014/main" xmlns="" id="{00000000-0008-0000-0600-00004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6" name="Text Box 8">
          <a:extLst>
            <a:ext uri="{FF2B5EF4-FFF2-40B4-BE49-F238E27FC236}">
              <a16:creationId xmlns:a16="http://schemas.microsoft.com/office/drawing/2014/main" xmlns="" id="{00000000-0008-0000-0600-00004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7" name="Text Box 9">
          <a:extLst>
            <a:ext uri="{FF2B5EF4-FFF2-40B4-BE49-F238E27FC236}">
              <a16:creationId xmlns:a16="http://schemas.microsoft.com/office/drawing/2014/main" xmlns="" id="{00000000-0008-0000-0600-00004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8" name="Text Box 10">
          <a:extLst>
            <a:ext uri="{FF2B5EF4-FFF2-40B4-BE49-F238E27FC236}">
              <a16:creationId xmlns:a16="http://schemas.microsoft.com/office/drawing/2014/main" xmlns="" id="{00000000-0008-0000-0600-00004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59" name="Text Box 11">
          <a:extLst>
            <a:ext uri="{FF2B5EF4-FFF2-40B4-BE49-F238E27FC236}">
              <a16:creationId xmlns:a16="http://schemas.microsoft.com/office/drawing/2014/main" xmlns="" id="{00000000-0008-0000-0600-00004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0" name="Text Box 12">
          <a:extLst>
            <a:ext uri="{FF2B5EF4-FFF2-40B4-BE49-F238E27FC236}">
              <a16:creationId xmlns:a16="http://schemas.microsoft.com/office/drawing/2014/main" xmlns="" id="{00000000-0008-0000-0600-00004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1" name="Text Box 13">
          <a:extLst>
            <a:ext uri="{FF2B5EF4-FFF2-40B4-BE49-F238E27FC236}">
              <a16:creationId xmlns:a16="http://schemas.microsoft.com/office/drawing/2014/main" xmlns="" id="{00000000-0008-0000-0600-00004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2" name="Text Box 14">
          <a:extLst>
            <a:ext uri="{FF2B5EF4-FFF2-40B4-BE49-F238E27FC236}">
              <a16:creationId xmlns:a16="http://schemas.microsoft.com/office/drawing/2014/main" xmlns="" id="{00000000-0008-0000-0600-00004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xmlns="" id="{00000000-0008-0000-0600-00004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4" name="Text Box 16">
          <a:extLst>
            <a:ext uri="{FF2B5EF4-FFF2-40B4-BE49-F238E27FC236}">
              <a16:creationId xmlns:a16="http://schemas.microsoft.com/office/drawing/2014/main" xmlns="" id="{00000000-0008-0000-0600-00005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5" name="Text Box 17">
          <a:extLst>
            <a:ext uri="{FF2B5EF4-FFF2-40B4-BE49-F238E27FC236}">
              <a16:creationId xmlns:a16="http://schemas.microsoft.com/office/drawing/2014/main" xmlns="" id="{00000000-0008-0000-0600-00005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xmlns="" id="{00000000-0008-0000-0600-00005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7" name="Text Box 19">
          <a:extLst>
            <a:ext uri="{FF2B5EF4-FFF2-40B4-BE49-F238E27FC236}">
              <a16:creationId xmlns:a16="http://schemas.microsoft.com/office/drawing/2014/main" xmlns="" id="{00000000-0008-0000-0600-00005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8" name="Text Box 20">
          <a:extLst>
            <a:ext uri="{FF2B5EF4-FFF2-40B4-BE49-F238E27FC236}">
              <a16:creationId xmlns:a16="http://schemas.microsoft.com/office/drawing/2014/main" xmlns="" id="{00000000-0008-0000-0600-00005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69" name="Text Box 21">
          <a:extLst>
            <a:ext uri="{FF2B5EF4-FFF2-40B4-BE49-F238E27FC236}">
              <a16:creationId xmlns:a16="http://schemas.microsoft.com/office/drawing/2014/main" xmlns="" id="{00000000-0008-0000-0600-00005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70" name="Text Box 22">
          <a:extLst>
            <a:ext uri="{FF2B5EF4-FFF2-40B4-BE49-F238E27FC236}">
              <a16:creationId xmlns:a16="http://schemas.microsoft.com/office/drawing/2014/main" xmlns="" id="{00000000-0008-0000-0600-00005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71" name="Text Box 23">
          <a:extLst>
            <a:ext uri="{FF2B5EF4-FFF2-40B4-BE49-F238E27FC236}">
              <a16:creationId xmlns:a16="http://schemas.microsoft.com/office/drawing/2014/main" xmlns="" id="{00000000-0008-0000-0600-00005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72" name="Text Box 24">
          <a:extLst>
            <a:ext uri="{FF2B5EF4-FFF2-40B4-BE49-F238E27FC236}">
              <a16:creationId xmlns:a16="http://schemas.microsoft.com/office/drawing/2014/main" xmlns="" id="{00000000-0008-0000-0600-00005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73" name="Text Box 25">
          <a:extLst>
            <a:ext uri="{FF2B5EF4-FFF2-40B4-BE49-F238E27FC236}">
              <a16:creationId xmlns:a16="http://schemas.microsoft.com/office/drawing/2014/main" xmlns="" id="{00000000-0008-0000-0600-00005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74" name="Text Box 48">
          <a:extLst>
            <a:ext uri="{FF2B5EF4-FFF2-40B4-BE49-F238E27FC236}">
              <a16:creationId xmlns:a16="http://schemas.microsoft.com/office/drawing/2014/main" xmlns="" id="{00000000-0008-0000-0600-00005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75" name="Text Box 93">
          <a:extLst>
            <a:ext uri="{FF2B5EF4-FFF2-40B4-BE49-F238E27FC236}">
              <a16:creationId xmlns:a16="http://schemas.microsoft.com/office/drawing/2014/main" xmlns="" id="{00000000-0008-0000-0600-00005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108</xdr:row>
      <xdr:rowOff>0</xdr:rowOff>
    </xdr:from>
    <xdr:to>
      <xdr:col>22</xdr:col>
      <xdr:colOff>2162175</xdr:colOff>
      <xdr:row>109</xdr:row>
      <xdr:rowOff>111126</xdr:rowOff>
    </xdr:to>
    <xdr:sp macro="" textlink="">
      <xdr:nvSpPr>
        <xdr:cNvPr id="3676" name="Text Box 94">
          <a:extLst>
            <a:ext uri="{FF2B5EF4-FFF2-40B4-BE49-F238E27FC236}">
              <a16:creationId xmlns:a16="http://schemas.microsoft.com/office/drawing/2014/main" xmlns="" id="{00000000-0008-0000-0600-00005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379725"/>
          <a:ext cx="0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77" name="Text Box 26">
          <a:extLst>
            <a:ext uri="{FF2B5EF4-FFF2-40B4-BE49-F238E27FC236}">
              <a16:creationId xmlns:a16="http://schemas.microsoft.com/office/drawing/2014/main" xmlns="" id="{00000000-0008-0000-0600-00005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78" name="Text Box 27">
          <a:extLst>
            <a:ext uri="{FF2B5EF4-FFF2-40B4-BE49-F238E27FC236}">
              <a16:creationId xmlns:a16="http://schemas.microsoft.com/office/drawing/2014/main" xmlns="" id="{00000000-0008-0000-0600-00005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79" name="Text Box 28">
          <a:extLst>
            <a:ext uri="{FF2B5EF4-FFF2-40B4-BE49-F238E27FC236}">
              <a16:creationId xmlns:a16="http://schemas.microsoft.com/office/drawing/2014/main" xmlns="" id="{00000000-0008-0000-0600-00005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0" name="Text Box 29">
          <a:extLst>
            <a:ext uri="{FF2B5EF4-FFF2-40B4-BE49-F238E27FC236}">
              <a16:creationId xmlns:a16="http://schemas.microsoft.com/office/drawing/2014/main" xmlns="" id="{00000000-0008-0000-0600-00006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1" name="Text Box 30">
          <a:extLst>
            <a:ext uri="{FF2B5EF4-FFF2-40B4-BE49-F238E27FC236}">
              <a16:creationId xmlns:a16="http://schemas.microsoft.com/office/drawing/2014/main" xmlns="" id="{00000000-0008-0000-0600-00006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2" name="Text Box 31">
          <a:extLst>
            <a:ext uri="{FF2B5EF4-FFF2-40B4-BE49-F238E27FC236}">
              <a16:creationId xmlns:a16="http://schemas.microsoft.com/office/drawing/2014/main" xmlns="" id="{00000000-0008-0000-0600-00006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3" name="Text Box 32">
          <a:extLst>
            <a:ext uri="{FF2B5EF4-FFF2-40B4-BE49-F238E27FC236}">
              <a16:creationId xmlns:a16="http://schemas.microsoft.com/office/drawing/2014/main" xmlns="" id="{00000000-0008-0000-0600-00006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4" name="Text Box 33">
          <a:extLst>
            <a:ext uri="{FF2B5EF4-FFF2-40B4-BE49-F238E27FC236}">
              <a16:creationId xmlns:a16="http://schemas.microsoft.com/office/drawing/2014/main" xmlns="" id="{00000000-0008-0000-0600-00006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5" name="Text Box 34">
          <a:extLst>
            <a:ext uri="{FF2B5EF4-FFF2-40B4-BE49-F238E27FC236}">
              <a16:creationId xmlns:a16="http://schemas.microsoft.com/office/drawing/2014/main" xmlns="" id="{00000000-0008-0000-0600-00006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6" name="Text Box 35">
          <a:extLst>
            <a:ext uri="{FF2B5EF4-FFF2-40B4-BE49-F238E27FC236}">
              <a16:creationId xmlns:a16="http://schemas.microsoft.com/office/drawing/2014/main" xmlns="" id="{00000000-0008-0000-0600-00006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7" name="Text Box 36">
          <a:extLst>
            <a:ext uri="{FF2B5EF4-FFF2-40B4-BE49-F238E27FC236}">
              <a16:creationId xmlns:a16="http://schemas.microsoft.com/office/drawing/2014/main" xmlns="" id="{00000000-0008-0000-0600-00006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8" name="Text Box 37">
          <a:extLst>
            <a:ext uri="{FF2B5EF4-FFF2-40B4-BE49-F238E27FC236}">
              <a16:creationId xmlns:a16="http://schemas.microsoft.com/office/drawing/2014/main" xmlns="" id="{00000000-0008-0000-0600-00006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89" name="Text Box 38">
          <a:extLst>
            <a:ext uri="{FF2B5EF4-FFF2-40B4-BE49-F238E27FC236}">
              <a16:creationId xmlns:a16="http://schemas.microsoft.com/office/drawing/2014/main" xmlns="" id="{00000000-0008-0000-0600-00006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0" name="Text Box 39">
          <a:extLst>
            <a:ext uri="{FF2B5EF4-FFF2-40B4-BE49-F238E27FC236}">
              <a16:creationId xmlns:a16="http://schemas.microsoft.com/office/drawing/2014/main" xmlns="" id="{00000000-0008-0000-0600-00006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1" name="Text Box 40">
          <a:extLst>
            <a:ext uri="{FF2B5EF4-FFF2-40B4-BE49-F238E27FC236}">
              <a16:creationId xmlns:a16="http://schemas.microsoft.com/office/drawing/2014/main" xmlns="" id="{00000000-0008-0000-0600-00006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2" name="Text Box 41">
          <a:extLst>
            <a:ext uri="{FF2B5EF4-FFF2-40B4-BE49-F238E27FC236}">
              <a16:creationId xmlns:a16="http://schemas.microsoft.com/office/drawing/2014/main" xmlns="" id="{00000000-0008-0000-0600-00006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3" name="Text Box 42">
          <a:extLst>
            <a:ext uri="{FF2B5EF4-FFF2-40B4-BE49-F238E27FC236}">
              <a16:creationId xmlns:a16="http://schemas.microsoft.com/office/drawing/2014/main" xmlns="" id="{00000000-0008-0000-0600-00006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4" name="Text Box 43">
          <a:extLst>
            <a:ext uri="{FF2B5EF4-FFF2-40B4-BE49-F238E27FC236}">
              <a16:creationId xmlns:a16="http://schemas.microsoft.com/office/drawing/2014/main" xmlns="" id="{00000000-0008-0000-0600-00006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5" name="Text Box 44">
          <a:extLst>
            <a:ext uri="{FF2B5EF4-FFF2-40B4-BE49-F238E27FC236}">
              <a16:creationId xmlns:a16="http://schemas.microsoft.com/office/drawing/2014/main" xmlns="" id="{00000000-0008-0000-0600-00006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6" name="Text Box 45">
          <a:extLst>
            <a:ext uri="{FF2B5EF4-FFF2-40B4-BE49-F238E27FC236}">
              <a16:creationId xmlns:a16="http://schemas.microsoft.com/office/drawing/2014/main" xmlns="" id="{00000000-0008-0000-0600-00007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7" name="Text Box 46">
          <a:extLst>
            <a:ext uri="{FF2B5EF4-FFF2-40B4-BE49-F238E27FC236}">
              <a16:creationId xmlns:a16="http://schemas.microsoft.com/office/drawing/2014/main" xmlns="" id="{00000000-0008-0000-0600-00007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8" name="Text Box 47">
          <a:extLst>
            <a:ext uri="{FF2B5EF4-FFF2-40B4-BE49-F238E27FC236}">
              <a16:creationId xmlns:a16="http://schemas.microsoft.com/office/drawing/2014/main" xmlns="" id="{00000000-0008-0000-0600-00007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699" name="Text Box 49">
          <a:extLst>
            <a:ext uri="{FF2B5EF4-FFF2-40B4-BE49-F238E27FC236}">
              <a16:creationId xmlns:a16="http://schemas.microsoft.com/office/drawing/2014/main" xmlns="" id="{00000000-0008-0000-0600-00007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0" name="Text Box 50">
          <a:extLst>
            <a:ext uri="{FF2B5EF4-FFF2-40B4-BE49-F238E27FC236}">
              <a16:creationId xmlns:a16="http://schemas.microsoft.com/office/drawing/2014/main" xmlns="" id="{00000000-0008-0000-0600-00007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1" name="Text Box 51">
          <a:extLst>
            <a:ext uri="{FF2B5EF4-FFF2-40B4-BE49-F238E27FC236}">
              <a16:creationId xmlns:a16="http://schemas.microsoft.com/office/drawing/2014/main" xmlns="" id="{00000000-0008-0000-0600-00007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2" name="Text Box 52">
          <a:extLst>
            <a:ext uri="{FF2B5EF4-FFF2-40B4-BE49-F238E27FC236}">
              <a16:creationId xmlns:a16="http://schemas.microsoft.com/office/drawing/2014/main" xmlns="" id="{00000000-0008-0000-0600-00007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3" name="Text Box 53">
          <a:extLst>
            <a:ext uri="{FF2B5EF4-FFF2-40B4-BE49-F238E27FC236}">
              <a16:creationId xmlns:a16="http://schemas.microsoft.com/office/drawing/2014/main" xmlns="" id="{00000000-0008-0000-0600-00007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4" name="Text Box 54">
          <a:extLst>
            <a:ext uri="{FF2B5EF4-FFF2-40B4-BE49-F238E27FC236}">
              <a16:creationId xmlns:a16="http://schemas.microsoft.com/office/drawing/2014/main" xmlns="" id="{00000000-0008-0000-0600-00007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5" name="Text Box 55">
          <a:extLst>
            <a:ext uri="{FF2B5EF4-FFF2-40B4-BE49-F238E27FC236}">
              <a16:creationId xmlns:a16="http://schemas.microsoft.com/office/drawing/2014/main" xmlns="" id="{00000000-0008-0000-0600-00007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6" name="Text Box 56">
          <a:extLst>
            <a:ext uri="{FF2B5EF4-FFF2-40B4-BE49-F238E27FC236}">
              <a16:creationId xmlns:a16="http://schemas.microsoft.com/office/drawing/2014/main" xmlns="" id="{00000000-0008-0000-0600-00007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7" name="Text Box 57">
          <a:extLst>
            <a:ext uri="{FF2B5EF4-FFF2-40B4-BE49-F238E27FC236}">
              <a16:creationId xmlns:a16="http://schemas.microsoft.com/office/drawing/2014/main" xmlns="" id="{00000000-0008-0000-0600-00007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8" name="Text Box 58">
          <a:extLst>
            <a:ext uri="{FF2B5EF4-FFF2-40B4-BE49-F238E27FC236}">
              <a16:creationId xmlns:a16="http://schemas.microsoft.com/office/drawing/2014/main" xmlns="" id="{00000000-0008-0000-0600-00007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09" name="Text Box 59">
          <a:extLst>
            <a:ext uri="{FF2B5EF4-FFF2-40B4-BE49-F238E27FC236}">
              <a16:creationId xmlns:a16="http://schemas.microsoft.com/office/drawing/2014/main" xmlns="" id="{00000000-0008-0000-0600-00007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0" name="Text Box 60">
          <a:extLst>
            <a:ext uri="{FF2B5EF4-FFF2-40B4-BE49-F238E27FC236}">
              <a16:creationId xmlns:a16="http://schemas.microsoft.com/office/drawing/2014/main" xmlns="" id="{00000000-0008-0000-0600-00007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1" name="Text Box 61">
          <a:extLst>
            <a:ext uri="{FF2B5EF4-FFF2-40B4-BE49-F238E27FC236}">
              <a16:creationId xmlns:a16="http://schemas.microsoft.com/office/drawing/2014/main" xmlns="" id="{00000000-0008-0000-0600-00007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2" name="Text Box 62">
          <a:extLst>
            <a:ext uri="{FF2B5EF4-FFF2-40B4-BE49-F238E27FC236}">
              <a16:creationId xmlns:a16="http://schemas.microsoft.com/office/drawing/2014/main" xmlns="" id="{00000000-0008-0000-0600-00008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3" name="Text Box 63">
          <a:extLst>
            <a:ext uri="{FF2B5EF4-FFF2-40B4-BE49-F238E27FC236}">
              <a16:creationId xmlns:a16="http://schemas.microsoft.com/office/drawing/2014/main" xmlns="" id="{00000000-0008-0000-0600-00008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4" name="Text Box 64">
          <a:extLst>
            <a:ext uri="{FF2B5EF4-FFF2-40B4-BE49-F238E27FC236}">
              <a16:creationId xmlns:a16="http://schemas.microsoft.com/office/drawing/2014/main" xmlns="" id="{00000000-0008-0000-0600-00008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5" name="Text Box 65">
          <a:extLst>
            <a:ext uri="{FF2B5EF4-FFF2-40B4-BE49-F238E27FC236}">
              <a16:creationId xmlns:a16="http://schemas.microsoft.com/office/drawing/2014/main" xmlns="" id="{00000000-0008-0000-0600-00008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6" name="Text Box 66">
          <a:extLst>
            <a:ext uri="{FF2B5EF4-FFF2-40B4-BE49-F238E27FC236}">
              <a16:creationId xmlns:a16="http://schemas.microsoft.com/office/drawing/2014/main" xmlns="" id="{00000000-0008-0000-0600-00008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7" name="Text Box 67">
          <a:extLst>
            <a:ext uri="{FF2B5EF4-FFF2-40B4-BE49-F238E27FC236}">
              <a16:creationId xmlns:a16="http://schemas.microsoft.com/office/drawing/2014/main" xmlns="" id="{00000000-0008-0000-0600-00008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8" name="Text Box 68">
          <a:extLst>
            <a:ext uri="{FF2B5EF4-FFF2-40B4-BE49-F238E27FC236}">
              <a16:creationId xmlns:a16="http://schemas.microsoft.com/office/drawing/2014/main" xmlns="" id="{00000000-0008-0000-0600-00008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19" name="Text Box 69">
          <a:extLst>
            <a:ext uri="{FF2B5EF4-FFF2-40B4-BE49-F238E27FC236}">
              <a16:creationId xmlns:a16="http://schemas.microsoft.com/office/drawing/2014/main" xmlns="" id="{00000000-0008-0000-0600-00008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0" name="Text Box 70">
          <a:extLst>
            <a:ext uri="{FF2B5EF4-FFF2-40B4-BE49-F238E27FC236}">
              <a16:creationId xmlns:a16="http://schemas.microsoft.com/office/drawing/2014/main" xmlns="" id="{00000000-0008-0000-0600-00008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1" name="Text Box 71">
          <a:extLst>
            <a:ext uri="{FF2B5EF4-FFF2-40B4-BE49-F238E27FC236}">
              <a16:creationId xmlns:a16="http://schemas.microsoft.com/office/drawing/2014/main" xmlns="" id="{00000000-0008-0000-0600-00008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2" name="Text Box 72">
          <a:extLst>
            <a:ext uri="{FF2B5EF4-FFF2-40B4-BE49-F238E27FC236}">
              <a16:creationId xmlns:a16="http://schemas.microsoft.com/office/drawing/2014/main" xmlns="" id="{00000000-0008-0000-0600-00008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3" name="Text Box 73">
          <a:extLst>
            <a:ext uri="{FF2B5EF4-FFF2-40B4-BE49-F238E27FC236}">
              <a16:creationId xmlns:a16="http://schemas.microsoft.com/office/drawing/2014/main" xmlns="" id="{00000000-0008-0000-0600-00008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4" name="Text Box 74">
          <a:extLst>
            <a:ext uri="{FF2B5EF4-FFF2-40B4-BE49-F238E27FC236}">
              <a16:creationId xmlns:a16="http://schemas.microsoft.com/office/drawing/2014/main" xmlns="" id="{00000000-0008-0000-0600-00008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5" name="Text Box 75">
          <a:extLst>
            <a:ext uri="{FF2B5EF4-FFF2-40B4-BE49-F238E27FC236}">
              <a16:creationId xmlns:a16="http://schemas.microsoft.com/office/drawing/2014/main" xmlns="" id="{00000000-0008-0000-0600-00008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6" name="Text Box 76">
          <a:extLst>
            <a:ext uri="{FF2B5EF4-FFF2-40B4-BE49-F238E27FC236}">
              <a16:creationId xmlns:a16="http://schemas.microsoft.com/office/drawing/2014/main" xmlns="" id="{00000000-0008-0000-0600-00008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7" name="Text Box 77">
          <a:extLst>
            <a:ext uri="{FF2B5EF4-FFF2-40B4-BE49-F238E27FC236}">
              <a16:creationId xmlns:a16="http://schemas.microsoft.com/office/drawing/2014/main" xmlns="" id="{00000000-0008-0000-0600-00008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8" name="Text Box 78">
          <a:extLst>
            <a:ext uri="{FF2B5EF4-FFF2-40B4-BE49-F238E27FC236}">
              <a16:creationId xmlns:a16="http://schemas.microsoft.com/office/drawing/2014/main" xmlns="" id="{00000000-0008-0000-0600-00009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29" name="Text Box 79">
          <a:extLst>
            <a:ext uri="{FF2B5EF4-FFF2-40B4-BE49-F238E27FC236}">
              <a16:creationId xmlns:a16="http://schemas.microsoft.com/office/drawing/2014/main" xmlns="" id="{00000000-0008-0000-0600-00009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0" name="Text Box 80">
          <a:extLst>
            <a:ext uri="{FF2B5EF4-FFF2-40B4-BE49-F238E27FC236}">
              <a16:creationId xmlns:a16="http://schemas.microsoft.com/office/drawing/2014/main" xmlns="" id="{00000000-0008-0000-0600-00009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1" name="Text Box 81">
          <a:extLst>
            <a:ext uri="{FF2B5EF4-FFF2-40B4-BE49-F238E27FC236}">
              <a16:creationId xmlns:a16="http://schemas.microsoft.com/office/drawing/2014/main" xmlns="" id="{00000000-0008-0000-0600-00009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2" name="Text Box 82">
          <a:extLst>
            <a:ext uri="{FF2B5EF4-FFF2-40B4-BE49-F238E27FC236}">
              <a16:creationId xmlns:a16="http://schemas.microsoft.com/office/drawing/2014/main" xmlns="" id="{00000000-0008-0000-0600-00009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3" name="Text Box 83">
          <a:extLst>
            <a:ext uri="{FF2B5EF4-FFF2-40B4-BE49-F238E27FC236}">
              <a16:creationId xmlns:a16="http://schemas.microsoft.com/office/drawing/2014/main" xmlns="" id="{00000000-0008-0000-0600-00009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4" name="Text Box 84">
          <a:extLst>
            <a:ext uri="{FF2B5EF4-FFF2-40B4-BE49-F238E27FC236}">
              <a16:creationId xmlns:a16="http://schemas.microsoft.com/office/drawing/2014/main" xmlns="" id="{00000000-0008-0000-0600-00009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5" name="Text Box 85">
          <a:extLst>
            <a:ext uri="{FF2B5EF4-FFF2-40B4-BE49-F238E27FC236}">
              <a16:creationId xmlns:a16="http://schemas.microsoft.com/office/drawing/2014/main" xmlns="" id="{00000000-0008-0000-0600-00009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6" name="Text Box 86">
          <a:extLst>
            <a:ext uri="{FF2B5EF4-FFF2-40B4-BE49-F238E27FC236}">
              <a16:creationId xmlns:a16="http://schemas.microsoft.com/office/drawing/2014/main" xmlns="" id="{00000000-0008-0000-0600-00009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7" name="Text Box 87">
          <a:extLst>
            <a:ext uri="{FF2B5EF4-FFF2-40B4-BE49-F238E27FC236}">
              <a16:creationId xmlns:a16="http://schemas.microsoft.com/office/drawing/2014/main" xmlns="" id="{00000000-0008-0000-0600-00009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8" name="Text Box 88">
          <a:extLst>
            <a:ext uri="{FF2B5EF4-FFF2-40B4-BE49-F238E27FC236}">
              <a16:creationId xmlns:a16="http://schemas.microsoft.com/office/drawing/2014/main" xmlns="" id="{00000000-0008-0000-0600-00009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39" name="Text Box 89">
          <a:extLst>
            <a:ext uri="{FF2B5EF4-FFF2-40B4-BE49-F238E27FC236}">
              <a16:creationId xmlns:a16="http://schemas.microsoft.com/office/drawing/2014/main" xmlns="" id="{00000000-0008-0000-0600-00009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0" name="Text Box 90">
          <a:extLst>
            <a:ext uri="{FF2B5EF4-FFF2-40B4-BE49-F238E27FC236}">
              <a16:creationId xmlns:a16="http://schemas.microsoft.com/office/drawing/2014/main" xmlns="" id="{00000000-0008-0000-0600-00009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1" name="Text Box 91">
          <a:extLst>
            <a:ext uri="{FF2B5EF4-FFF2-40B4-BE49-F238E27FC236}">
              <a16:creationId xmlns:a16="http://schemas.microsoft.com/office/drawing/2014/main" xmlns="" id="{00000000-0008-0000-0600-00009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2" name="Text Box 92">
          <a:extLst>
            <a:ext uri="{FF2B5EF4-FFF2-40B4-BE49-F238E27FC236}">
              <a16:creationId xmlns:a16="http://schemas.microsoft.com/office/drawing/2014/main" xmlns="" id="{00000000-0008-0000-0600-00009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3" name="Text Box 3">
          <a:extLst>
            <a:ext uri="{FF2B5EF4-FFF2-40B4-BE49-F238E27FC236}">
              <a16:creationId xmlns:a16="http://schemas.microsoft.com/office/drawing/2014/main" xmlns="" id="{00000000-0008-0000-0600-00009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4" name="Text Box 4">
          <a:extLst>
            <a:ext uri="{FF2B5EF4-FFF2-40B4-BE49-F238E27FC236}">
              <a16:creationId xmlns:a16="http://schemas.microsoft.com/office/drawing/2014/main" xmlns="" id="{00000000-0008-0000-0600-0000A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5" name="Text Box 5">
          <a:extLst>
            <a:ext uri="{FF2B5EF4-FFF2-40B4-BE49-F238E27FC236}">
              <a16:creationId xmlns:a16="http://schemas.microsoft.com/office/drawing/2014/main" xmlns="" id="{00000000-0008-0000-0600-0000A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6" name="Text Box 6">
          <a:extLst>
            <a:ext uri="{FF2B5EF4-FFF2-40B4-BE49-F238E27FC236}">
              <a16:creationId xmlns:a16="http://schemas.microsoft.com/office/drawing/2014/main" xmlns="" id="{00000000-0008-0000-0600-0000A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7" name="Text Box 7">
          <a:extLst>
            <a:ext uri="{FF2B5EF4-FFF2-40B4-BE49-F238E27FC236}">
              <a16:creationId xmlns:a16="http://schemas.microsoft.com/office/drawing/2014/main" xmlns="" id="{00000000-0008-0000-0600-0000A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8" name="Text Box 8">
          <a:extLst>
            <a:ext uri="{FF2B5EF4-FFF2-40B4-BE49-F238E27FC236}">
              <a16:creationId xmlns:a16="http://schemas.microsoft.com/office/drawing/2014/main" xmlns="" id="{00000000-0008-0000-0600-0000A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49" name="Text Box 9">
          <a:extLst>
            <a:ext uri="{FF2B5EF4-FFF2-40B4-BE49-F238E27FC236}">
              <a16:creationId xmlns:a16="http://schemas.microsoft.com/office/drawing/2014/main" xmlns="" id="{00000000-0008-0000-0600-0000A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0" name="Text Box 10">
          <a:extLst>
            <a:ext uri="{FF2B5EF4-FFF2-40B4-BE49-F238E27FC236}">
              <a16:creationId xmlns:a16="http://schemas.microsoft.com/office/drawing/2014/main" xmlns="" id="{00000000-0008-0000-0600-0000A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1" name="Text Box 11">
          <a:extLst>
            <a:ext uri="{FF2B5EF4-FFF2-40B4-BE49-F238E27FC236}">
              <a16:creationId xmlns:a16="http://schemas.microsoft.com/office/drawing/2014/main" xmlns="" id="{00000000-0008-0000-0600-0000A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2" name="Text Box 12">
          <a:extLst>
            <a:ext uri="{FF2B5EF4-FFF2-40B4-BE49-F238E27FC236}">
              <a16:creationId xmlns:a16="http://schemas.microsoft.com/office/drawing/2014/main" xmlns="" id="{00000000-0008-0000-0600-0000A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3" name="Text Box 13">
          <a:extLst>
            <a:ext uri="{FF2B5EF4-FFF2-40B4-BE49-F238E27FC236}">
              <a16:creationId xmlns:a16="http://schemas.microsoft.com/office/drawing/2014/main" xmlns="" id="{00000000-0008-0000-0600-0000A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4" name="Text Box 14">
          <a:extLst>
            <a:ext uri="{FF2B5EF4-FFF2-40B4-BE49-F238E27FC236}">
              <a16:creationId xmlns:a16="http://schemas.microsoft.com/office/drawing/2014/main" xmlns="" id="{00000000-0008-0000-0600-0000A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xmlns="" id="{00000000-0008-0000-0600-0000A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6" name="Text Box 16">
          <a:extLst>
            <a:ext uri="{FF2B5EF4-FFF2-40B4-BE49-F238E27FC236}">
              <a16:creationId xmlns:a16="http://schemas.microsoft.com/office/drawing/2014/main" xmlns="" id="{00000000-0008-0000-0600-0000A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7" name="Text Box 17">
          <a:extLst>
            <a:ext uri="{FF2B5EF4-FFF2-40B4-BE49-F238E27FC236}">
              <a16:creationId xmlns:a16="http://schemas.microsoft.com/office/drawing/2014/main" xmlns="" id="{00000000-0008-0000-0600-0000A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8" name="Text Box 18">
          <a:extLst>
            <a:ext uri="{FF2B5EF4-FFF2-40B4-BE49-F238E27FC236}">
              <a16:creationId xmlns:a16="http://schemas.microsoft.com/office/drawing/2014/main" xmlns="" id="{00000000-0008-0000-0600-0000A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59" name="Text Box 19">
          <a:extLst>
            <a:ext uri="{FF2B5EF4-FFF2-40B4-BE49-F238E27FC236}">
              <a16:creationId xmlns:a16="http://schemas.microsoft.com/office/drawing/2014/main" xmlns="" id="{00000000-0008-0000-0600-0000A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0" name="Text Box 20">
          <a:extLst>
            <a:ext uri="{FF2B5EF4-FFF2-40B4-BE49-F238E27FC236}">
              <a16:creationId xmlns:a16="http://schemas.microsoft.com/office/drawing/2014/main" xmlns="" id="{00000000-0008-0000-0600-0000B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1" name="Text Box 21">
          <a:extLst>
            <a:ext uri="{FF2B5EF4-FFF2-40B4-BE49-F238E27FC236}">
              <a16:creationId xmlns:a16="http://schemas.microsoft.com/office/drawing/2014/main" xmlns="" id="{00000000-0008-0000-0600-0000B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2" name="Text Box 22">
          <a:extLst>
            <a:ext uri="{FF2B5EF4-FFF2-40B4-BE49-F238E27FC236}">
              <a16:creationId xmlns:a16="http://schemas.microsoft.com/office/drawing/2014/main" xmlns="" id="{00000000-0008-0000-0600-0000B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3" name="Text Box 23">
          <a:extLst>
            <a:ext uri="{FF2B5EF4-FFF2-40B4-BE49-F238E27FC236}">
              <a16:creationId xmlns:a16="http://schemas.microsoft.com/office/drawing/2014/main" xmlns="" id="{00000000-0008-0000-0600-0000B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4" name="Text Box 24">
          <a:extLst>
            <a:ext uri="{FF2B5EF4-FFF2-40B4-BE49-F238E27FC236}">
              <a16:creationId xmlns:a16="http://schemas.microsoft.com/office/drawing/2014/main" xmlns="" id="{00000000-0008-0000-0600-0000B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5" name="Text Box 25">
          <a:extLst>
            <a:ext uri="{FF2B5EF4-FFF2-40B4-BE49-F238E27FC236}">
              <a16:creationId xmlns:a16="http://schemas.microsoft.com/office/drawing/2014/main" xmlns="" id="{00000000-0008-0000-0600-0000B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6" name="Text Box 48">
          <a:extLst>
            <a:ext uri="{FF2B5EF4-FFF2-40B4-BE49-F238E27FC236}">
              <a16:creationId xmlns:a16="http://schemas.microsoft.com/office/drawing/2014/main" xmlns="" id="{00000000-0008-0000-0600-0000B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7" name="Text Box 93">
          <a:extLst>
            <a:ext uri="{FF2B5EF4-FFF2-40B4-BE49-F238E27FC236}">
              <a16:creationId xmlns:a16="http://schemas.microsoft.com/office/drawing/2014/main" xmlns="" id="{00000000-0008-0000-0600-0000B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109</xdr:row>
      <xdr:rowOff>0</xdr:rowOff>
    </xdr:from>
    <xdr:to>
      <xdr:col>22</xdr:col>
      <xdr:colOff>2162175</xdr:colOff>
      <xdr:row>109</xdr:row>
      <xdr:rowOff>164569</xdr:rowOff>
    </xdr:to>
    <xdr:sp macro="" textlink="">
      <xdr:nvSpPr>
        <xdr:cNvPr id="3768" name="Text Box 94">
          <a:extLst>
            <a:ext uri="{FF2B5EF4-FFF2-40B4-BE49-F238E27FC236}">
              <a16:creationId xmlns:a16="http://schemas.microsoft.com/office/drawing/2014/main" xmlns="" id="{00000000-0008-0000-0600-0000B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0" cy="640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69" name="Text Box 3">
          <a:extLst>
            <a:ext uri="{FF2B5EF4-FFF2-40B4-BE49-F238E27FC236}">
              <a16:creationId xmlns:a16="http://schemas.microsoft.com/office/drawing/2014/main" xmlns="" id="{00000000-0008-0000-0600-0000B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xmlns="" id="{00000000-0008-0000-0600-0000B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1" name="Text Box 5">
          <a:extLst>
            <a:ext uri="{FF2B5EF4-FFF2-40B4-BE49-F238E27FC236}">
              <a16:creationId xmlns:a16="http://schemas.microsoft.com/office/drawing/2014/main" xmlns="" id="{00000000-0008-0000-0600-0000B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2" name="Text Box 6">
          <a:extLst>
            <a:ext uri="{FF2B5EF4-FFF2-40B4-BE49-F238E27FC236}">
              <a16:creationId xmlns:a16="http://schemas.microsoft.com/office/drawing/2014/main" xmlns="" id="{00000000-0008-0000-0600-0000B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3" name="Text Box 7">
          <a:extLst>
            <a:ext uri="{FF2B5EF4-FFF2-40B4-BE49-F238E27FC236}">
              <a16:creationId xmlns:a16="http://schemas.microsoft.com/office/drawing/2014/main" xmlns="" id="{00000000-0008-0000-0600-0000B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4" name="Text Box 8">
          <a:extLst>
            <a:ext uri="{FF2B5EF4-FFF2-40B4-BE49-F238E27FC236}">
              <a16:creationId xmlns:a16="http://schemas.microsoft.com/office/drawing/2014/main" xmlns="" id="{00000000-0008-0000-0600-0000B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5" name="Text Box 9">
          <a:extLst>
            <a:ext uri="{FF2B5EF4-FFF2-40B4-BE49-F238E27FC236}">
              <a16:creationId xmlns:a16="http://schemas.microsoft.com/office/drawing/2014/main" xmlns="" id="{00000000-0008-0000-0600-0000B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6" name="Text Box 10">
          <a:extLst>
            <a:ext uri="{FF2B5EF4-FFF2-40B4-BE49-F238E27FC236}">
              <a16:creationId xmlns:a16="http://schemas.microsoft.com/office/drawing/2014/main" xmlns="" id="{00000000-0008-0000-0600-0000C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7" name="Text Box 11">
          <a:extLst>
            <a:ext uri="{FF2B5EF4-FFF2-40B4-BE49-F238E27FC236}">
              <a16:creationId xmlns:a16="http://schemas.microsoft.com/office/drawing/2014/main" xmlns="" id="{00000000-0008-0000-0600-0000C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8" name="Text Box 12">
          <a:extLst>
            <a:ext uri="{FF2B5EF4-FFF2-40B4-BE49-F238E27FC236}">
              <a16:creationId xmlns:a16="http://schemas.microsoft.com/office/drawing/2014/main" xmlns="" id="{00000000-0008-0000-0600-0000C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79" name="Text Box 13">
          <a:extLst>
            <a:ext uri="{FF2B5EF4-FFF2-40B4-BE49-F238E27FC236}">
              <a16:creationId xmlns:a16="http://schemas.microsoft.com/office/drawing/2014/main" xmlns="" id="{00000000-0008-0000-0600-0000C3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0" name="Text Box 14">
          <a:extLst>
            <a:ext uri="{FF2B5EF4-FFF2-40B4-BE49-F238E27FC236}">
              <a16:creationId xmlns:a16="http://schemas.microsoft.com/office/drawing/2014/main" xmlns="" id="{00000000-0008-0000-0600-0000C4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xmlns="" id="{00000000-0008-0000-0600-0000C5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2" name="Text Box 16">
          <a:extLst>
            <a:ext uri="{FF2B5EF4-FFF2-40B4-BE49-F238E27FC236}">
              <a16:creationId xmlns:a16="http://schemas.microsoft.com/office/drawing/2014/main" xmlns="" id="{00000000-0008-0000-0600-0000C6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3" name="Text Box 17">
          <a:extLst>
            <a:ext uri="{FF2B5EF4-FFF2-40B4-BE49-F238E27FC236}">
              <a16:creationId xmlns:a16="http://schemas.microsoft.com/office/drawing/2014/main" xmlns="" id="{00000000-0008-0000-0600-0000C7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4" name="Text Box 18">
          <a:extLst>
            <a:ext uri="{FF2B5EF4-FFF2-40B4-BE49-F238E27FC236}">
              <a16:creationId xmlns:a16="http://schemas.microsoft.com/office/drawing/2014/main" xmlns="" id="{00000000-0008-0000-0600-0000C8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5" name="Text Box 19">
          <a:extLst>
            <a:ext uri="{FF2B5EF4-FFF2-40B4-BE49-F238E27FC236}">
              <a16:creationId xmlns:a16="http://schemas.microsoft.com/office/drawing/2014/main" xmlns="" id="{00000000-0008-0000-0600-0000C9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6" name="Text Box 20">
          <a:extLst>
            <a:ext uri="{FF2B5EF4-FFF2-40B4-BE49-F238E27FC236}">
              <a16:creationId xmlns:a16="http://schemas.microsoft.com/office/drawing/2014/main" xmlns="" id="{00000000-0008-0000-0600-0000CA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7" name="Text Box 21">
          <a:extLst>
            <a:ext uri="{FF2B5EF4-FFF2-40B4-BE49-F238E27FC236}">
              <a16:creationId xmlns:a16="http://schemas.microsoft.com/office/drawing/2014/main" xmlns="" id="{00000000-0008-0000-0600-0000CB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8" name="Text Box 22">
          <a:extLst>
            <a:ext uri="{FF2B5EF4-FFF2-40B4-BE49-F238E27FC236}">
              <a16:creationId xmlns:a16="http://schemas.microsoft.com/office/drawing/2014/main" xmlns="" id="{00000000-0008-0000-0600-0000CC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89" name="Text Box 23">
          <a:extLst>
            <a:ext uri="{FF2B5EF4-FFF2-40B4-BE49-F238E27FC236}">
              <a16:creationId xmlns:a16="http://schemas.microsoft.com/office/drawing/2014/main" xmlns="" id="{00000000-0008-0000-0600-0000CD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90" name="Text Box 24">
          <a:extLst>
            <a:ext uri="{FF2B5EF4-FFF2-40B4-BE49-F238E27FC236}">
              <a16:creationId xmlns:a16="http://schemas.microsoft.com/office/drawing/2014/main" xmlns="" id="{00000000-0008-0000-0600-0000CE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91" name="Text Box 25">
          <a:extLst>
            <a:ext uri="{FF2B5EF4-FFF2-40B4-BE49-F238E27FC236}">
              <a16:creationId xmlns:a16="http://schemas.microsoft.com/office/drawing/2014/main" xmlns="" id="{00000000-0008-0000-0600-0000CF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92" name="Text Box 48">
          <a:extLst>
            <a:ext uri="{FF2B5EF4-FFF2-40B4-BE49-F238E27FC236}">
              <a16:creationId xmlns:a16="http://schemas.microsoft.com/office/drawing/2014/main" xmlns="" id="{00000000-0008-0000-0600-0000D0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93" name="Text Box 93">
          <a:extLst>
            <a:ext uri="{FF2B5EF4-FFF2-40B4-BE49-F238E27FC236}">
              <a16:creationId xmlns:a16="http://schemas.microsoft.com/office/drawing/2014/main" xmlns="" id="{00000000-0008-0000-0600-0000D1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109</xdr:row>
      <xdr:rowOff>0</xdr:rowOff>
    </xdr:from>
    <xdr:ext cx="76200" cy="327026"/>
    <xdr:sp macro="" textlink="">
      <xdr:nvSpPr>
        <xdr:cNvPr id="3794" name="Text Box 94">
          <a:extLst>
            <a:ext uri="{FF2B5EF4-FFF2-40B4-BE49-F238E27FC236}">
              <a16:creationId xmlns:a16="http://schemas.microsoft.com/office/drawing/2014/main" xmlns="" id="{00000000-0008-0000-0600-0000D20E0000}"/>
            </a:ext>
          </a:extLst>
        </xdr:cNvPr>
        <xdr:cNvSpPr txBox="1">
          <a:spLocks noChangeArrowheads="1"/>
        </xdr:cNvSpPr>
      </xdr:nvSpPr>
      <xdr:spPr bwMode="auto">
        <a:xfrm>
          <a:off x="20545425" y="66560700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90</xdr:row>
      <xdr:rowOff>0</xdr:rowOff>
    </xdr:from>
    <xdr:ext cx="76200" cy="200025"/>
    <xdr:sp macro="" textlink="">
      <xdr:nvSpPr>
        <xdr:cNvPr id="3795" name="Text Box 119">
          <a:extLst>
            <a:ext uri="{FF2B5EF4-FFF2-40B4-BE49-F238E27FC236}">
              <a16:creationId xmlns:a16="http://schemas.microsoft.com/office/drawing/2014/main" xmlns="" id="{00000000-0008-0000-0600-0000D30E0000}"/>
            </a:ext>
          </a:extLst>
        </xdr:cNvPr>
        <xdr:cNvSpPr txBox="1">
          <a:spLocks noChangeArrowheads="1"/>
        </xdr:cNvSpPr>
      </xdr:nvSpPr>
      <xdr:spPr bwMode="auto">
        <a:xfrm>
          <a:off x="2054542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90</xdr:row>
      <xdr:rowOff>0</xdr:rowOff>
    </xdr:from>
    <xdr:ext cx="76200" cy="200025"/>
    <xdr:sp macro="" textlink="">
      <xdr:nvSpPr>
        <xdr:cNvPr id="3796" name="Text Box 120">
          <a:extLst>
            <a:ext uri="{FF2B5EF4-FFF2-40B4-BE49-F238E27FC236}">
              <a16:creationId xmlns:a16="http://schemas.microsoft.com/office/drawing/2014/main" xmlns="" id="{00000000-0008-0000-0600-0000D40E0000}"/>
            </a:ext>
          </a:extLst>
        </xdr:cNvPr>
        <xdr:cNvSpPr txBox="1">
          <a:spLocks noChangeArrowheads="1"/>
        </xdr:cNvSpPr>
      </xdr:nvSpPr>
      <xdr:spPr bwMode="auto">
        <a:xfrm>
          <a:off x="2054542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90</xdr:row>
      <xdr:rowOff>0</xdr:rowOff>
    </xdr:from>
    <xdr:ext cx="76200" cy="200025"/>
    <xdr:sp macro="" textlink="">
      <xdr:nvSpPr>
        <xdr:cNvPr id="3797" name="Text Box 119">
          <a:extLst>
            <a:ext uri="{FF2B5EF4-FFF2-40B4-BE49-F238E27FC236}">
              <a16:creationId xmlns:a16="http://schemas.microsoft.com/office/drawing/2014/main" xmlns="" id="{00000000-0008-0000-0600-0000D50E0000}"/>
            </a:ext>
          </a:extLst>
        </xdr:cNvPr>
        <xdr:cNvSpPr txBox="1">
          <a:spLocks noChangeArrowheads="1"/>
        </xdr:cNvSpPr>
      </xdr:nvSpPr>
      <xdr:spPr bwMode="auto">
        <a:xfrm>
          <a:off x="2054542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90</xdr:row>
      <xdr:rowOff>0</xdr:rowOff>
    </xdr:from>
    <xdr:ext cx="76200" cy="200025"/>
    <xdr:sp macro="" textlink="">
      <xdr:nvSpPr>
        <xdr:cNvPr id="3798" name="Text Box 120">
          <a:extLst>
            <a:ext uri="{FF2B5EF4-FFF2-40B4-BE49-F238E27FC236}">
              <a16:creationId xmlns:a16="http://schemas.microsoft.com/office/drawing/2014/main" xmlns="" id="{00000000-0008-0000-0600-0000D60E0000}"/>
            </a:ext>
          </a:extLst>
        </xdr:cNvPr>
        <xdr:cNvSpPr txBox="1">
          <a:spLocks noChangeArrowheads="1"/>
        </xdr:cNvSpPr>
      </xdr:nvSpPr>
      <xdr:spPr bwMode="auto">
        <a:xfrm>
          <a:off x="20545425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799" name="Text Box 95">
          <a:extLst>
            <a:ext uri="{FF2B5EF4-FFF2-40B4-BE49-F238E27FC236}">
              <a16:creationId xmlns:a16="http://schemas.microsoft.com/office/drawing/2014/main" xmlns="" id="{00000000-0008-0000-0600-0000D7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0" name="Text Box 96">
          <a:extLst>
            <a:ext uri="{FF2B5EF4-FFF2-40B4-BE49-F238E27FC236}">
              <a16:creationId xmlns:a16="http://schemas.microsoft.com/office/drawing/2014/main" xmlns="" id="{00000000-0008-0000-0600-0000D8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1" name="Text Box 97">
          <a:extLst>
            <a:ext uri="{FF2B5EF4-FFF2-40B4-BE49-F238E27FC236}">
              <a16:creationId xmlns:a16="http://schemas.microsoft.com/office/drawing/2014/main" xmlns="" id="{00000000-0008-0000-0600-0000D9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2" name="Text Box 98">
          <a:extLst>
            <a:ext uri="{FF2B5EF4-FFF2-40B4-BE49-F238E27FC236}">
              <a16:creationId xmlns:a16="http://schemas.microsoft.com/office/drawing/2014/main" xmlns="" id="{00000000-0008-0000-0600-0000DA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3" name="Text Box 99">
          <a:extLst>
            <a:ext uri="{FF2B5EF4-FFF2-40B4-BE49-F238E27FC236}">
              <a16:creationId xmlns:a16="http://schemas.microsoft.com/office/drawing/2014/main" xmlns="" id="{00000000-0008-0000-0600-0000DB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4" name="Text Box 100">
          <a:extLst>
            <a:ext uri="{FF2B5EF4-FFF2-40B4-BE49-F238E27FC236}">
              <a16:creationId xmlns:a16="http://schemas.microsoft.com/office/drawing/2014/main" xmlns="" id="{00000000-0008-0000-0600-0000DC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5" name="Text Box 101">
          <a:extLst>
            <a:ext uri="{FF2B5EF4-FFF2-40B4-BE49-F238E27FC236}">
              <a16:creationId xmlns:a16="http://schemas.microsoft.com/office/drawing/2014/main" xmlns="" id="{00000000-0008-0000-0600-0000DD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6" name="Text Box 102">
          <a:extLst>
            <a:ext uri="{FF2B5EF4-FFF2-40B4-BE49-F238E27FC236}">
              <a16:creationId xmlns:a16="http://schemas.microsoft.com/office/drawing/2014/main" xmlns="" id="{00000000-0008-0000-0600-0000DE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7" name="Text Box 103">
          <a:extLst>
            <a:ext uri="{FF2B5EF4-FFF2-40B4-BE49-F238E27FC236}">
              <a16:creationId xmlns:a16="http://schemas.microsoft.com/office/drawing/2014/main" xmlns="" id="{00000000-0008-0000-0600-0000DF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8" name="Text Box 104">
          <a:extLst>
            <a:ext uri="{FF2B5EF4-FFF2-40B4-BE49-F238E27FC236}">
              <a16:creationId xmlns:a16="http://schemas.microsoft.com/office/drawing/2014/main" xmlns="" id="{00000000-0008-0000-0600-0000E0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09" name="Text Box 105">
          <a:extLst>
            <a:ext uri="{FF2B5EF4-FFF2-40B4-BE49-F238E27FC236}">
              <a16:creationId xmlns:a16="http://schemas.microsoft.com/office/drawing/2014/main" xmlns="" id="{00000000-0008-0000-0600-0000E1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0" name="Text Box 106">
          <a:extLst>
            <a:ext uri="{FF2B5EF4-FFF2-40B4-BE49-F238E27FC236}">
              <a16:creationId xmlns:a16="http://schemas.microsoft.com/office/drawing/2014/main" xmlns="" id="{00000000-0008-0000-0600-0000E2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1" name="Text Box 107">
          <a:extLst>
            <a:ext uri="{FF2B5EF4-FFF2-40B4-BE49-F238E27FC236}">
              <a16:creationId xmlns:a16="http://schemas.microsoft.com/office/drawing/2014/main" xmlns="" id="{00000000-0008-0000-0600-0000E3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2" name="Text Box 108">
          <a:extLst>
            <a:ext uri="{FF2B5EF4-FFF2-40B4-BE49-F238E27FC236}">
              <a16:creationId xmlns:a16="http://schemas.microsoft.com/office/drawing/2014/main" xmlns="" id="{00000000-0008-0000-0600-0000E4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3" name="Text Box 109">
          <a:extLst>
            <a:ext uri="{FF2B5EF4-FFF2-40B4-BE49-F238E27FC236}">
              <a16:creationId xmlns:a16="http://schemas.microsoft.com/office/drawing/2014/main" xmlns="" id="{00000000-0008-0000-0600-0000E5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4" name="Text Box 110">
          <a:extLst>
            <a:ext uri="{FF2B5EF4-FFF2-40B4-BE49-F238E27FC236}">
              <a16:creationId xmlns:a16="http://schemas.microsoft.com/office/drawing/2014/main" xmlns="" id="{00000000-0008-0000-0600-0000E6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5" name="Text Box 111">
          <a:extLst>
            <a:ext uri="{FF2B5EF4-FFF2-40B4-BE49-F238E27FC236}">
              <a16:creationId xmlns:a16="http://schemas.microsoft.com/office/drawing/2014/main" xmlns="" id="{00000000-0008-0000-0600-0000E7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6" name="Text Box 112">
          <a:extLst>
            <a:ext uri="{FF2B5EF4-FFF2-40B4-BE49-F238E27FC236}">
              <a16:creationId xmlns:a16="http://schemas.microsoft.com/office/drawing/2014/main" xmlns="" id="{00000000-0008-0000-0600-0000E8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7" name="Text Box 113">
          <a:extLst>
            <a:ext uri="{FF2B5EF4-FFF2-40B4-BE49-F238E27FC236}">
              <a16:creationId xmlns:a16="http://schemas.microsoft.com/office/drawing/2014/main" xmlns="" id="{00000000-0008-0000-0600-0000E9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8" name="Text Box 114">
          <a:extLst>
            <a:ext uri="{FF2B5EF4-FFF2-40B4-BE49-F238E27FC236}">
              <a16:creationId xmlns:a16="http://schemas.microsoft.com/office/drawing/2014/main" xmlns="" id="{00000000-0008-0000-0600-0000EA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19" name="Text Box 115">
          <a:extLst>
            <a:ext uri="{FF2B5EF4-FFF2-40B4-BE49-F238E27FC236}">
              <a16:creationId xmlns:a16="http://schemas.microsoft.com/office/drawing/2014/main" xmlns="" id="{00000000-0008-0000-0600-0000EB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20" name="Text Box 116">
          <a:extLst>
            <a:ext uri="{FF2B5EF4-FFF2-40B4-BE49-F238E27FC236}">
              <a16:creationId xmlns:a16="http://schemas.microsoft.com/office/drawing/2014/main" xmlns="" id="{00000000-0008-0000-0600-0000EC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21" name="Text Box 117">
          <a:extLst>
            <a:ext uri="{FF2B5EF4-FFF2-40B4-BE49-F238E27FC236}">
              <a16:creationId xmlns:a16="http://schemas.microsoft.com/office/drawing/2014/main" xmlns="" id="{00000000-0008-0000-0600-0000ED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126</xdr:row>
      <xdr:rowOff>0</xdr:rowOff>
    </xdr:from>
    <xdr:to>
      <xdr:col>22</xdr:col>
      <xdr:colOff>2247900</xdr:colOff>
      <xdr:row>126</xdr:row>
      <xdr:rowOff>200025</xdr:rowOff>
    </xdr:to>
    <xdr:sp macro="" textlink="">
      <xdr:nvSpPr>
        <xdr:cNvPr id="3822" name="Text Box 119">
          <a:extLst>
            <a:ext uri="{FF2B5EF4-FFF2-40B4-BE49-F238E27FC236}">
              <a16:creationId xmlns:a16="http://schemas.microsoft.com/office/drawing/2014/main" xmlns="" id="{00000000-0008-0000-0600-0000EE0E0000}"/>
            </a:ext>
          </a:extLst>
        </xdr:cNvPr>
        <xdr:cNvSpPr txBox="1">
          <a:spLocks noChangeArrowheads="1"/>
        </xdr:cNvSpPr>
      </xdr:nvSpPr>
      <xdr:spPr bwMode="auto">
        <a:xfrm>
          <a:off x="20545425" y="7651432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126</xdr:row>
      <xdr:rowOff>0</xdr:rowOff>
    </xdr:from>
    <xdr:to>
      <xdr:col>22</xdr:col>
      <xdr:colOff>2247900</xdr:colOff>
      <xdr:row>126</xdr:row>
      <xdr:rowOff>200025</xdr:rowOff>
    </xdr:to>
    <xdr:sp macro="" textlink="">
      <xdr:nvSpPr>
        <xdr:cNvPr id="3823" name="Text Box 120">
          <a:extLst>
            <a:ext uri="{FF2B5EF4-FFF2-40B4-BE49-F238E27FC236}">
              <a16:creationId xmlns:a16="http://schemas.microsoft.com/office/drawing/2014/main" xmlns="" id="{00000000-0008-0000-0600-0000EF0E0000}"/>
            </a:ext>
          </a:extLst>
        </xdr:cNvPr>
        <xdr:cNvSpPr txBox="1">
          <a:spLocks noChangeArrowheads="1"/>
        </xdr:cNvSpPr>
      </xdr:nvSpPr>
      <xdr:spPr bwMode="auto">
        <a:xfrm>
          <a:off x="20545425" y="76514325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24" name="Text Box 123">
          <a:extLst>
            <a:ext uri="{FF2B5EF4-FFF2-40B4-BE49-F238E27FC236}">
              <a16:creationId xmlns:a16="http://schemas.microsoft.com/office/drawing/2014/main" xmlns="" id="{00000000-0008-0000-0600-0000F0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25" name="Text Box 124">
          <a:extLst>
            <a:ext uri="{FF2B5EF4-FFF2-40B4-BE49-F238E27FC236}">
              <a16:creationId xmlns:a16="http://schemas.microsoft.com/office/drawing/2014/main" xmlns="" id="{00000000-0008-0000-0600-0000F1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26" name="Text Box 125">
          <a:extLst>
            <a:ext uri="{FF2B5EF4-FFF2-40B4-BE49-F238E27FC236}">
              <a16:creationId xmlns:a16="http://schemas.microsoft.com/office/drawing/2014/main" xmlns="" id="{00000000-0008-0000-0600-0000F2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27" name="Text Box 126">
          <a:extLst>
            <a:ext uri="{FF2B5EF4-FFF2-40B4-BE49-F238E27FC236}">
              <a16:creationId xmlns:a16="http://schemas.microsoft.com/office/drawing/2014/main" xmlns="" id="{00000000-0008-0000-0600-0000F3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28" name="Text Box 127">
          <a:extLst>
            <a:ext uri="{FF2B5EF4-FFF2-40B4-BE49-F238E27FC236}">
              <a16:creationId xmlns:a16="http://schemas.microsoft.com/office/drawing/2014/main" xmlns="" id="{00000000-0008-0000-0600-0000F4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29" name="Text Box 128">
          <a:extLst>
            <a:ext uri="{FF2B5EF4-FFF2-40B4-BE49-F238E27FC236}">
              <a16:creationId xmlns:a16="http://schemas.microsoft.com/office/drawing/2014/main" xmlns="" id="{00000000-0008-0000-0600-0000F5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30" name="Text Box 129">
          <a:extLst>
            <a:ext uri="{FF2B5EF4-FFF2-40B4-BE49-F238E27FC236}">
              <a16:creationId xmlns:a16="http://schemas.microsoft.com/office/drawing/2014/main" xmlns="" id="{00000000-0008-0000-0600-0000F6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31" name="Text Box 130">
          <a:extLst>
            <a:ext uri="{FF2B5EF4-FFF2-40B4-BE49-F238E27FC236}">
              <a16:creationId xmlns:a16="http://schemas.microsoft.com/office/drawing/2014/main" xmlns="" id="{00000000-0008-0000-0600-0000F7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209550</xdr:rowOff>
    </xdr:to>
    <xdr:sp macro="" textlink="">
      <xdr:nvSpPr>
        <xdr:cNvPr id="3832" name="Text Box 119">
          <a:extLst>
            <a:ext uri="{FF2B5EF4-FFF2-40B4-BE49-F238E27FC236}">
              <a16:creationId xmlns:a16="http://schemas.microsoft.com/office/drawing/2014/main" xmlns="" id="{00000000-0008-0000-0600-0000F8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128</xdr:row>
      <xdr:rowOff>0</xdr:rowOff>
    </xdr:from>
    <xdr:to>
      <xdr:col>22</xdr:col>
      <xdr:colOff>2247900</xdr:colOff>
      <xdr:row>128</xdr:row>
      <xdr:rowOff>209550</xdr:rowOff>
    </xdr:to>
    <xdr:sp macro="" textlink="">
      <xdr:nvSpPr>
        <xdr:cNvPr id="3833" name="Text Box 120">
          <a:extLst>
            <a:ext uri="{FF2B5EF4-FFF2-40B4-BE49-F238E27FC236}">
              <a16:creationId xmlns:a16="http://schemas.microsoft.com/office/drawing/2014/main" xmlns="" id="{00000000-0008-0000-0600-0000F90E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34" name="Text Box 95">
          <a:extLst>
            <a:ext uri="{FF2B5EF4-FFF2-40B4-BE49-F238E27FC236}">
              <a16:creationId xmlns:a16="http://schemas.microsoft.com/office/drawing/2014/main" xmlns="" id="{00000000-0008-0000-0600-0000FA0E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35" name="Text Box 96">
          <a:extLst>
            <a:ext uri="{FF2B5EF4-FFF2-40B4-BE49-F238E27FC236}">
              <a16:creationId xmlns:a16="http://schemas.microsoft.com/office/drawing/2014/main" xmlns="" id="{00000000-0008-0000-0600-0000FB0E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36" name="Text Box 97">
          <a:extLst>
            <a:ext uri="{FF2B5EF4-FFF2-40B4-BE49-F238E27FC236}">
              <a16:creationId xmlns:a16="http://schemas.microsoft.com/office/drawing/2014/main" xmlns="" id="{00000000-0008-0000-0600-0000FC0E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37" name="Text Box 98">
          <a:extLst>
            <a:ext uri="{FF2B5EF4-FFF2-40B4-BE49-F238E27FC236}">
              <a16:creationId xmlns:a16="http://schemas.microsoft.com/office/drawing/2014/main" xmlns="" id="{00000000-0008-0000-0600-0000FD0E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38" name="Text Box 99">
          <a:extLst>
            <a:ext uri="{FF2B5EF4-FFF2-40B4-BE49-F238E27FC236}">
              <a16:creationId xmlns:a16="http://schemas.microsoft.com/office/drawing/2014/main" xmlns="" id="{00000000-0008-0000-0600-0000FE0E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39" name="Text Box 100">
          <a:extLst>
            <a:ext uri="{FF2B5EF4-FFF2-40B4-BE49-F238E27FC236}">
              <a16:creationId xmlns:a16="http://schemas.microsoft.com/office/drawing/2014/main" xmlns="" id="{00000000-0008-0000-0600-0000FF0E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0" name="Text Box 101">
          <a:extLst>
            <a:ext uri="{FF2B5EF4-FFF2-40B4-BE49-F238E27FC236}">
              <a16:creationId xmlns:a16="http://schemas.microsoft.com/office/drawing/2014/main" xmlns="" id="{00000000-0008-0000-0600-000000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1" name="Text Box 102">
          <a:extLst>
            <a:ext uri="{FF2B5EF4-FFF2-40B4-BE49-F238E27FC236}">
              <a16:creationId xmlns:a16="http://schemas.microsoft.com/office/drawing/2014/main" xmlns="" id="{00000000-0008-0000-0600-000001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2" name="Text Box 103">
          <a:extLst>
            <a:ext uri="{FF2B5EF4-FFF2-40B4-BE49-F238E27FC236}">
              <a16:creationId xmlns:a16="http://schemas.microsoft.com/office/drawing/2014/main" xmlns="" id="{00000000-0008-0000-0600-000002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3" name="Text Box 104">
          <a:extLst>
            <a:ext uri="{FF2B5EF4-FFF2-40B4-BE49-F238E27FC236}">
              <a16:creationId xmlns:a16="http://schemas.microsoft.com/office/drawing/2014/main" xmlns="" id="{00000000-0008-0000-0600-000003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4" name="Text Box 105">
          <a:extLst>
            <a:ext uri="{FF2B5EF4-FFF2-40B4-BE49-F238E27FC236}">
              <a16:creationId xmlns:a16="http://schemas.microsoft.com/office/drawing/2014/main" xmlns="" id="{00000000-0008-0000-0600-000004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5" name="Text Box 106">
          <a:extLst>
            <a:ext uri="{FF2B5EF4-FFF2-40B4-BE49-F238E27FC236}">
              <a16:creationId xmlns:a16="http://schemas.microsoft.com/office/drawing/2014/main" xmlns="" id="{00000000-0008-0000-0600-000005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6" name="Text Box 107">
          <a:extLst>
            <a:ext uri="{FF2B5EF4-FFF2-40B4-BE49-F238E27FC236}">
              <a16:creationId xmlns:a16="http://schemas.microsoft.com/office/drawing/2014/main" xmlns="" id="{00000000-0008-0000-0600-000006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7" name="Text Box 108">
          <a:extLst>
            <a:ext uri="{FF2B5EF4-FFF2-40B4-BE49-F238E27FC236}">
              <a16:creationId xmlns:a16="http://schemas.microsoft.com/office/drawing/2014/main" xmlns="" id="{00000000-0008-0000-0600-000007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8" name="Text Box 109">
          <a:extLst>
            <a:ext uri="{FF2B5EF4-FFF2-40B4-BE49-F238E27FC236}">
              <a16:creationId xmlns:a16="http://schemas.microsoft.com/office/drawing/2014/main" xmlns="" id="{00000000-0008-0000-0600-000008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49" name="Text Box 110">
          <a:extLst>
            <a:ext uri="{FF2B5EF4-FFF2-40B4-BE49-F238E27FC236}">
              <a16:creationId xmlns:a16="http://schemas.microsoft.com/office/drawing/2014/main" xmlns="" id="{00000000-0008-0000-0600-000009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0" name="Text Box 111">
          <a:extLst>
            <a:ext uri="{FF2B5EF4-FFF2-40B4-BE49-F238E27FC236}">
              <a16:creationId xmlns:a16="http://schemas.microsoft.com/office/drawing/2014/main" xmlns="" id="{00000000-0008-0000-0600-00000A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1" name="Text Box 112">
          <a:extLst>
            <a:ext uri="{FF2B5EF4-FFF2-40B4-BE49-F238E27FC236}">
              <a16:creationId xmlns:a16="http://schemas.microsoft.com/office/drawing/2014/main" xmlns="" id="{00000000-0008-0000-0600-00000B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2" name="Text Box 113">
          <a:extLst>
            <a:ext uri="{FF2B5EF4-FFF2-40B4-BE49-F238E27FC236}">
              <a16:creationId xmlns:a16="http://schemas.microsoft.com/office/drawing/2014/main" xmlns="" id="{00000000-0008-0000-0600-00000C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3" name="Text Box 114">
          <a:extLst>
            <a:ext uri="{FF2B5EF4-FFF2-40B4-BE49-F238E27FC236}">
              <a16:creationId xmlns:a16="http://schemas.microsoft.com/office/drawing/2014/main" xmlns="" id="{00000000-0008-0000-0600-00000D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4" name="Text Box 115">
          <a:extLst>
            <a:ext uri="{FF2B5EF4-FFF2-40B4-BE49-F238E27FC236}">
              <a16:creationId xmlns:a16="http://schemas.microsoft.com/office/drawing/2014/main" xmlns="" id="{00000000-0008-0000-0600-00000E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5" name="Text Box 116">
          <a:extLst>
            <a:ext uri="{FF2B5EF4-FFF2-40B4-BE49-F238E27FC236}">
              <a16:creationId xmlns:a16="http://schemas.microsoft.com/office/drawing/2014/main" xmlns="" id="{00000000-0008-0000-0600-00000F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6" name="Text Box 117">
          <a:extLst>
            <a:ext uri="{FF2B5EF4-FFF2-40B4-BE49-F238E27FC236}">
              <a16:creationId xmlns:a16="http://schemas.microsoft.com/office/drawing/2014/main" xmlns="" id="{00000000-0008-0000-0600-000010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7" name="Text Box 123">
          <a:extLst>
            <a:ext uri="{FF2B5EF4-FFF2-40B4-BE49-F238E27FC236}">
              <a16:creationId xmlns:a16="http://schemas.microsoft.com/office/drawing/2014/main" xmlns="" id="{00000000-0008-0000-0600-000011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8" name="Text Box 124">
          <a:extLst>
            <a:ext uri="{FF2B5EF4-FFF2-40B4-BE49-F238E27FC236}">
              <a16:creationId xmlns:a16="http://schemas.microsoft.com/office/drawing/2014/main" xmlns="" id="{00000000-0008-0000-0600-000012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59" name="Text Box 125">
          <a:extLst>
            <a:ext uri="{FF2B5EF4-FFF2-40B4-BE49-F238E27FC236}">
              <a16:creationId xmlns:a16="http://schemas.microsoft.com/office/drawing/2014/main" xmlns="" id="{00000000-0008-0000-0600-000013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60" name="Text Box 126">
          <a:extLst>
            <a:ext uri="{FF2B5EF4-FFF2-40B4-BE49-F238E27FC236}">
              <a16:creationId xmlns:a16="http://schemas.microsoft.com/office/drawing/2014/main" xmlns="" id="{00000000-0008-0000-0600-000014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61" name="Text Box 127">
          <a:extLst>
            <a:ext uri="{FF2B5EF4-FFF2-40B4-BE49-F238E27FC236}">
              <a16:creationId xmlns:a16="http://schemas.microsoft.com/office/drawing/2014/main" xmlns="" id="{00000000-0008-0000-0600-000015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62" name="Text Box 128">
          <a:extLst>
            <a:ext uri="{FF2B5EF4-FFF2-40B4-BE49-F238E27FC236}">
              <a16:creationId xmlns:a16="http://schemas.microsoft.com/office/drawing/2014/main" xmlns="" id="{00000000-0008-0000-0600-000016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63" name="Text Box 129">
          <a:extLst>
            <a:ext uri="{FF2B5EF4-FFF2-40B4-BE49-F238E27FC236}">
              <a16:creationId xmlns:a16="http://schemas.microsoft.com/office/drawing/2014/main" xmlns="" id="{00000000-0008-0000-0600-000017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128</xdr:row>
      <xdr:rowOff>19050</xdr:rowOff>
    </xdr:to>
    <xdr:sp macro="" textlink="">
      <xdr:nvSpPr>
        <xdr:cNvPr id="3864" name="Text Box 130">
          <a:extLst>
            <a:ext uri="{FF2B5EF4-FFF2-40B4-BE49-F238E27FC236}">
              <a16:creationId xmlns:a16="http://schemas.microsoft.com/office/drawing/2014/main" xmlns="" id="{00000000-0008-0000-0600-000018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333375</xdr:rowOff>
    </xdr:from>
    <xdr:to>
      <xdr:col>22</xdr:col>
      <xdr:colOff>2247900</xdr:colOff>
      <xdr:row>128</xdr:row>
      <xdr:rowOff>209550</xdr:rowOff>
    </xdr:to>
    <xdr:sp macro="" textlink="">
      <xdr:nvSpPr>
        <xdr:cNvPr id="3865" name="Text Box 119">
          <a:extLst>
            <a:ext uri="{FF2B5EF4-FFF2-40B4-BE49-F238E27FC236}">
              <a16:creationId xmlns:a16="http://schemas.microsoft.com/office/drawing/2014/main" xmlns="" id="{00000000-0008-0000-0600-0000190F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333375</xdr:rowOff>
    </xdr:from>
    <xdr:to>
      <xdr:col>22</xdr:col>
      <xdr:colOff>2247900</xdr:colOff>
      <xdr:row>128</xdr:row>
      <xdr:rowOff>209550</xdr:rowOff>
    </xdr:to>
    <xdr:sp macro="" textlink="">
      <xdr:nvSpPr>
        <xdr:cNvPr id="3866" name="Text Box 120">
          <a:extLst>
            <a:ext uri="{FF2B5EF4-FFF2-40B4-BE49-F238E27FC236}">
              <a16:creationId xmlns:a16="http://schemas.microsoft.com/office/drawing/2014/main" xmlns="" id="{00000000-0008-0000-0600-00001A0F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67" name="Text Box 95">
          <a:extLst>
            <a:ext uri="{FF2B5EF4-FFF2-40B4-BE49-F238E27FC236}">
              <a16:creationId xmlns:a16="http://schemas.microsoft.com/office/drawing/2014/main" xmlns="" id="{00000000-0008-0000-0600-00001B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68" name="Text Box 96">
          <a:extLst>
            <a:ext uri="{FF2B5EF4-FFF2-40B4-BE49-F238E27FC236}">
              <a16:creationId xmlns:a16="http://schemas.microsoft.com/office/drawing/2014/main" xmlns="" id="{00000000-0008-0000-0600-00001C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69" name="Text Box 97">
          <a:extLst>
            <a:ext uri="{FF2B5EF4-FFF2-40B4-BE49-F238E27FC236}">
              <a16:creationId xmlns:a16="http://schemas.microsoft.com/office/drawing/2014/main" xmlns="" id="{00000000-0008-0000-0600-00001D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0" name="Text Box 98">
          <a:extLst>
            <a:ext uri="{FF2B5EF4-FFF2-40B4-BE49-F238E27FC236}">
              <a16:creationId xmlns:a16="http://schemas.microsoft.com/office/drawing/2014/main" xmlns="" id="{00000000-0008-0000-0600-00001E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1" name="Text Box 99">
          <a:extLst>
            <a:ext uri="{FF2B5EF4-FFF2-40B4-BE49-F238E27FC236}">
              <a16:creationId xmlns:a16="http://schemas.microsoft.com/office/drawing/2014/main" xmlns="" id="{00000000-0008-0000-0600-00001F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2" name="Text Box 100">
          <a:extLst>
            <a:ext uri="{FF2B5EF4-FFF2-40B4-BE49-F238E27FC236}">
              <a16:creationId xmlns:a16="http://schemas.microsoft.com/office/drawing/2014/main" xmlns="" id="{00000000-0008-0000-0600-000020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3" name="Text Box 101">
          <a:extLst>
            <a:ext uri="{FF2B5EF4-FFF2-40B4-BE49-F238E27FC236}">
              <a16:creationId xmlns:a16="http://schemas.microsoft.com/office/drawing/2014/main" xmlns="" id="{00000000-0008-0000-0600-000021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4" name="Text Box 102">
          <a:extLst>
            <a:ext uri="{FF2B5EF4-FFF2-40B4-BE49-F238E27FC236}">
              <a16:creationId xmlns:a16="http://schemas.microsoft.com/office/drawing/2014/main" xmlns="" id="{00000000-0008-0000-0600-000022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5" name="Text Box 103">
          <a:extLst>
            <a:ext uri="{FF2B5EF4-FFF2-40B4-BE49-F238E27FC236}">
              <a16:creationId xmlns:a16="http://schemas.microsoft.com/office/drawing/2014/main" xmlns="" id="{00000000-0008-0000-0600-000023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6" name="Text Box 104">
          <a:extLst>
            <a:ext uri="{FF2B5EF4-FFF2-40B4-BE49-F238E27FC236}">
              <a16:creationId xmlns:a16="http://schemas.microsoft.com/office/drawing/2014/main" xmlns="" id="{00000000-0008-0000-0600-000024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7" name="Text Box 105">
          <a:extLst>
            <a:ext uri="{FF2B5EF4-FFF2-40B4-BE49-F238E27FC236}">
              <a16:creationId xmlns:a16="http://schemas.microsoft.com/office/drawing/2014/main" xmlns="" id="{00000000-0008-0000-0600-000025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8" name="Text Box 106">
          <a:extLst>
            <a:ext uri="{FF2B5EF4-FFF2-40B4-BE49-F238E27FC236}">
              <a16:creationId xmlns:a16="http://schemas.microsoft.com/office/drawing/2014/main" xmlns="" id="{00000000-0008-0000-0600-000026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79" name="Text Box 107">
          <a:extLst>
            <a:ext uri="{FF2B5EF4-FFF2-40B4-BE49-F238E27FC236}">
              <a16:creationId xmlns:a16="http://schemas.microsoft.com/office/drawing/2014/main" xmlns="" id="{00000000-0008-0000-0600-000027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0" name="Text Box 108">
          <a:extLst>
            <a:ext uri="{FF2B5EF4-FFF2-40B4-BE49-F238E27FC236}">
              <a16:creationId xmlns:a16="http://schemas.microsoft.com/office/drawing/2014/main" xmlns="" id="{00000000-0008-0000-0600-000028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1" name="Text Box 109">
          <a:extLst>
            <a:ext uri="{FF2B5EF4-FFF2-40B4-BE49-F238E27FC236}">
              <a16:creationId xmlns:a16="http://schemas.microsoft.com/office/drawing/2014/main" xmlns="" id="{00000000-0008-0000-0600-000029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2" name="Text Box 110">
          <a:extLst>
            <a:ext uri="{FF2B5EF4-FFF2-40B4-BE49-F238E27FC236}">
              <a16:creationId xmlns:a16="http://schemas.microsoft.com/office/drawing/2014/main" xmlns="" id="{00000000-0008-0000-0600-00002A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3" name="Text Box 111">
          <a:extLst>
            <a:ext uri="{FF2B5EF4-FFF2-40B4-BE49-F238E27FC236}">
              <a16:creationId xmlns:a16="http://schemas.microsoft.com/office/drawing/2014/main" xmlns="" id="{00000000-0008-0000-0600-00002B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4" name="Text Box 112">
          <a:extLst>
            <a:ext uri="{FF2B5EF4-FFF2-40B4-BE49-F238E27FC236}">
              <a16:creationId xmlns:a16="http://schemas.microsoft.com/office/drawing/2014/main" xmlns="" id="{00000000-0008-0000-0600-00002C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5" name="Text Box 113">
          <a:extLst>
            <a:ext uri="{FF2B5EF4-FFF2-40B4-BE49-F238E27FC236}">
              <a16:creationId xmlns:a16="http://schemas.microsoft.com/office/drawing/2014/main" xmlns="" id="{00000000-0008-0000-0600-00002D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6" name="Text Box 114">
          <a:extLst>
            <a:ext uri="{FF2B5EF4-FFF2-40B4-BE49-F238E27FC236}">
              <a16:creationId xmlns:a16="http://schemas.microsoft.com/office/drawing/2014/main" xmlns="" id="{00000000-0008-0000-0600-00002E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7" name="Text Box 115">
          <a:extLst>
            <a:ext uri="{FF2B5EF4-FFF2-40B4-BE49-F238E27FC236}">
              <a16:creationId xmlns:a16="http://schemas.microsoft.com/office/drawing/2014/main" xmlns="" id="{00000000-0008-0000-0600-00002F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8" name="Text Box 116">
          <a:extLst>
            <a:ext uri="{FF2B5EF4-FFF2-40B4-BE49-F238E27FC236}">
              <a16:creationId xmlns:a16="http://schemas.microsoft.com/office/drawing/2014/main" xmlns="" id="{00000000-0008-0000-0600-000030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89" name="Text Box 117">
          <a:extLst>
            <a:ext uri="{FF2B5EF4-FFF2-40B4-BE49-F238E27FC236}">
              <a16:creationId xmlns:a16="http://schemas.microsoft.com/office/drawing/2014/main" xmlns="" id="{00000000-0008-0000-0600-000031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90" name="Text Box 123">
          <a:extLst>
            <a:ext uri="{FF2B5EF4-FFF2-40B4-BE49-F238E27FC236}">
              <a16:creationId xmlns:a16="http://schemas.microsoft.com/office/drawing/2014/main" xmlns="" id="{00000000-0008-0000-0600-000032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91" name="Text Box 124">
          <a:extLst>
            <a:ext uri="{FF2B5EF4-FFF2-40B4-BE49-F238E27FC236}">
              <a16:creationId xmlns:a16="http://schemas.microsoft.com/office/drawing/2014/main" xmlns="" id="{00000000-0008-0000-0600-000033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92" name="Text Box 125">
          <a:extLst>
            <a:ext uri="{FF2B5EF4-FFF2-40B4-BE49-F238E27FC236}">
              <a16:creationId xmlns:a16="http://schemas.microsoft.com/office/drawing/2014/main" xmlns="" id="{00000000-0008-0000-0600-000034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93" name="Text Box 126">
          <a:extLst>
            <a:ext uri="{FF2B5EF4-FFF2-40B4-BE49-F238E27FC236}">
              <a16:creationId xmlns:a16="http://schemas.microsoft.com/office/drawing/2014/main" xmlns="" id="{00000000-0008-0000-0600-000035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94" name="Text Box 127">
          <a:extLst>
            <a:ext uri="{FF2B5EF4-FFF2-40B4-BE49-F238E27FC236}">
              <a16:creationId xmlns:a16="http://schemas.microsoft.com/office/drawing/2014/main" xmlns="" id="{00000000-0008-0000-0600-000036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95" name="Text Box 128">
          <a:extLst>
            <a:ext uri="{FF2B5EF4-FFF2-40B4-BE49-F238E27FC236}">
              <a16:creationId xmlns:a16="http://schemas.microsoft.com/office/drawing/2014/main" xmlns="" id="{00000000-0008-0000-0600-000037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96" name="Text Box 129">
          <a:extLst>
            <a:ext uri="{FF2B5EF4-FFF2-40B4-BE49-F238E27FC236}">
              <a16:creationId xmlns:a16="http://schemas.microsoft.com/office/drawing/2014/main" xmlns="" id="{00000000-0008-0000-0600-000038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129</xdr:row>
      <xdr:rowOff>0</xdr:rowOff>
    </xdr:from>
    <xdr:to>
      <xdr:col>22</xdr:col>
      <xdr:colOff>2247900</xdr:colOff>
      <xdr:row>130</xdr:row>
      <xdr:rowOff>19050</xdr:rowOff>
    </xdr:to>
    <xdr:sp macro="" textlink="">
      <xdr:nvSpPr>
        <xdr:cNvPr id="3897" name="Text Box 130">
          <a:extLst>
            <a:ext uri="{FF2B5EF4-FFF2-40B4-BE49-F238E27FC236}">
              <a16:creationId xmlns:a16="http://schemas.microsoft.com/office/drawing/2014/main" xmlns="" id="{00000000-0008-0000-0600-0000390F0000}"/>
            </a:ext>
          </a:extLst>
        </xdr:cNvPr>
        <xdr:cNvSpPr txBox="1">
          <a:spLocks noChangeArrowheads="1"/>
        </xdr:cNvSpPr>
      </xdr:nvSpPr>
      <xdr:spPr bwMode="auto">
        <a:xfrm>
          <a:off x="20545425" y="77333475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898" name="Text Box 95">
          <a:extLst>
            <a:ext uri="{FF2B5EF4-FFF2-40B4-BE49-F238E27FC236}">
              <a16:creationId xmlns:a16="http://schemas.microsoft.com/office/drawing/2014/main" xmlns="" id="{00000000-0008-0000-0600-00003A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899" name="Text Box 96">
          <a:extLst>
            <a:ext uri="{FF2B5EF4-FFF2-40B4-BE49-F238E27FC236}">
              <a16:creationId xmlns:a16="http://schemas.microsoft.com/office/drawing/2014/main" xmlns="" id="{00000000-0008-0000-0600-00003B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0" name="Text Box 97">
          <a:extLst>
            <a:ext uri="{FF2B5EF4-FFF2-40B4-BE49-F238E27FC236}">
              <a16:creationId xmlns:a16="http://schemas.microsoft.com/office/drawing/2014/main" xmlns="" id="{00000000-0008-0000-0600-00003C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1" name="Text Box 98">
          <a:extLst>
            <a:ext uri="{FF2B5EF4-FFF2-40B4-BE49-F238E27FC236}">
              <a16:creationId xmlns:a16="http://schemas.microsoft.com/office/drawing/2014/main" xmlns="" id="{00000000-0008-0000-0600-00003D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2" name="Text Box 99">
          <a:extLst>
            <a:ext uri="{FF2B5EF4-FFF2-40B4-BE49-F238E27FC236}">
              <a16:creationId xmlns:a16="http://schemas.microsoft.com/office/drawing/2014/main" xmlns="" id="{00000000-0008-0000-0600-00003E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3" name="Text Box 100">
          <a:extLst>
            <a:ext uri="{FF2B5EF4-FFF2-40B4-BE49-F238E27FC236}">
              <a16:creationId xmlns:a16="http://schemas.microsoft.com/office/drawing/2014/main" xmlns="" id="{00000000-0008-0000-0600-00003F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4" name="Text Box 101">
          <a:extLst>
            <a:ext uri="{FF2B5EF4-FFF2-40B4-BE49-F238E27FC236}">
              <a16:creationId xmlns:a16="http://schemas.microsoft.com/office/drawing/2014/main" xmlns="" id="{00000000-0008-0000-0600-000040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5" name="Text Box 102">
          <a:extLst>
            <a:ext uri="{FF2B5EF4-FFF2-40B4-BE49-F238E27FC236}">
              <a16:creationId xmlns:a16="http://schemas.microsoft.com/office/drawing/2014/main" xmlns="" id="{00000000-0008-0000-0600-000041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6" name="Text Box 103">
          <a:extLst>
            <a:ext uri="{FF2B5EF4-FFF2-40B4-BE49-F238E27FC236}">
              <a16:creationId xmlns:a16="http://schemas.microsoft.com/office/drawing/2014/main" xmlns="" id="{00000000-0008-0000-0600-000042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7" name="Text Box 104">
          <a:extLst>
            <a:ext uri="{FF2B5EF4-FFF2-40B4-BE49-F238E27FC236}">
              <a16:creationId xmlns:a16="http://schemas.microsoft.com/office/drawing/2014/main" xmlns="" id="{00000000-0008-0000-0600-000043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8" name="Text Box 105">
          <a:extLst>
            <a:ext uri="{FF2B5EF4-FFF2-40B4-BE49-F238E27FC236}">
              <a16:creationId xmlns:a16="http://schemas.microsoft.com/office/drawing/2014/main" xmlns="" id="{00000000-0008-0000-0600-000044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09" name="Text Box 106">
          <a:extLst>
            <a:ext uri="{FF2B5EF4-FFF2-40B4-BE49-F238E27FC236}">
              <a16:creationId xmlns:a16="http://schemas.microsoft.com/office/drawing/2014/main" xmlns="" id="{00000000-0008-0000-0600-000045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0" name="Text Box 107">
          <a:extLst>
            <a:ext uri="{FF2B5EF4-FFF2-40B4-BE49-F238E27FC236}">
              <a16:creationId xmlns:a16="http://schemas.microsoft.com/office/drawing/2014/main" xmlns="" id="{00000000-0008-0000-0600-000046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1" name="Text Box 108">
          <a:extLst>
            <a:ext uri="{FF2B5EF4-FFF2-40B4-BE49-F238E27FC236}">
              <a16:creationId xmlns:a16="http://schemas.microsoft.com/office/drawing/2014/main" xmlns="" id="{00000000-0008-0000-0600-000047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2" name="Text Box 109">
          <a:extLst>
            <a:ext uri="{FF2B5EF4-FFF2-40B4-BE49-F238E27FC236}">
              <a16:creationId xmlns:a16="http://schemas.microsoft.com/office/drawing/2014/main" xmlns="" id="{00000000-0008-0000-0600-000048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3" name="Text Box 110">
          <a:extLst>
            <a:ext uri="{FF2B5EF4-FFF2-40B4-BE49-F238E27FC236}">
              <a16:creationId xmlns:a16="http://schemas.microsoft.com/office/drawing/2014/main" xmlns="" id="{00000000-0008-0000-0600-000049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4" name="Text Box 111">
          <a:extLst>
            <a:ext uri="{FF2B5EF4-FFF2-40B4-BE49-F238E27FC236}">
              <a16:creationId xmlns:a16="http://schemas.microsoft.com/office/drawing/2014/main" xmlns="" id="{00000000-0008-0000-0600-00004A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5" name="Text Box 112">
          <a:extLst>
            <a:ext uri="{FF2B5EF4-FFF2-40B4-BE49-F238E27FC236}">
              <a16:creationId xmlns:a16="http://schemas.microsoft.com/office/drawing/2014/main" xmlns="" id="{00000000-0008-0000-0600-00004B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6" name="Text Box 113">
          <a:extLst>
            <a:ext uri="{FF2B5EF4-FFF2-40B4-BE49-F238E27FC236}">
              <a16:creationId xmlns:a16="http://schemas.microsoft.com/office/drawing/2014/main" xmlns="" id="{00000000-0008-0000-0600-00004C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7" name="Text Box 114">
          <a:extLst>
            <a:ext uri="{FF2B5EF4-FFF2-40B4-BE49-F238E27FC236}">
              <a16:creationId xmlns:a16="http://schemas.microsoft.com/office/drawing/2014/main" xmlns="" id="{00000000-0008-0000-0600-00004D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8" name="Text Box 115">
          <a:extLst>
            <a:ext uri="{FF2B5EF4-FFF2-40B4-BE49-F238E27FC236}">
              <a16:creationId xmlns:a16="http://schemas.microsoft.com/office/drawing/2014/main" xmlns="" id="{00000000-0008-0000-0600-00004E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19" name="Text Box 116">
          <a:extLst>
            <a:ext uri="{FF2B5EF4-FFF2-40B4-BE49-F238E27FC236}">
              <a16:creationId xmlns:a16="http://schemas.microsoft.com/office/drawing/2014/main" xmlns="" id="{00000000-0008-0000-0600-00004F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0" name="Text Box 117">
          <a:extLst>
            <a:ext uri="{FF2B5EF4-FFF2-40B4-BE49-F238E27FC236}">
              <a16:creationId xmlns:a16="http://schemas.microsoft.com/office/drawing/2014/main" xmlns="" id="{00000000-0008-0000-0600-000050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1" name="Text Box 123">
          <a:extLst>
            <a:ext uri="{FF2B5EF4-FFF2-40B4-BE49-F238E27FC236}">
              <a16:creationId xmlns:a16="http://schemas.microsoft.com/office/drawing/2014/main" xmlns="" id="{00000000-0008-0000-0600-000051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2" name="Text Box 124">
          <a:extLst>
            <a:ext uri="{FF2B5EF4-FFF2-40B4-BE49-F238E27FC236}">
              <a16:creationId xmlns:a16="http://schemas.microsoft.com/office/drawing/2014/main" xmlns="" id="{00000000-0008-0000-0600-000052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3" name="Text Box 125">
          <a:extLst>
            <a:ext uri="{FF2B5EF4-FFF2-40B4-BE49-F238E27FC236}">
              <a16:creationId xmlns:a16="http://schemas.microsoft.com/office/drawing/2014/main" xmlns="" id="{00000000-0008-0000-0600-000053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4" name="Text Box 126">
          <a:extLst>
            <a:ext uri="{FF2B5EF4-FFF2-40B4-BE49-F238E27FC236}">
              <a16:creationId xmlns:a16="http://schemas.microsoft.com/office/drawing/2014/main" xmlns="" id="{00000000-0008-0000-0600-000054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5" name="Text Box 127">
          <a:extLst>
            <a:ext uri="{FF2B5EF4-FFF2-40B4-BE49-F238E27FC236}">
              <a16:creationId xmlns:a16="http://schemas.microsoft.com/office/drawing/2014/main" xmlns="" id="{00000000-0008-0000-0600-000055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6" name="Text Box 128">
          <a:extLst>
            <a:ext uri="{FF2B5EF4-FFF2-40B4-BE49-F238E27FC236}">
              <a16:creationId xmlns:a16="http://schemas.microsoft.com/office/drawing/2014/main" xmlns="" id="{00000000-0008-0000-0600-000056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7" name="Text Box 129">
          <a:extLst>
            <a:ext uri="{FF2B5EF4-FFF2-40B4-BE49-F238E27FC236}">
              <a16:creationId xmlns:a16="http://schemas.microsoft.com/office/drawing/2014/main" xmlns="" id="{00000000-0008-0000-0600-000057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0</xdr:rowOff>
    </xdr:from>
    <xdr:to>
      <xdr:col>22</xdr:col>
      <xdr:colOff>2247900</xdr:colOff>
      <xdr:row>129</xdr:row>
      <xdr:rowOff>0</xdr:rowOff>
    </xdr:to>
    <xdr:sp macro="" textlink="">
      <xdr:nvSpPr>
        <xdr:cNvPr id="3928" name="Text Box 130">
          <a:extLst>
            <a:ext uri="{FF2B5EF4-FFF2-40B4-BE49-F238E27FC236}">
              <a16:creationId xmlns:a16="http://schemas.microsoft.com/office/drawing/2014/main" xmlns="" id="{00000000-0008-0000-0600-0000580F0000}"/>
            </a:ext>
          </a:extLst>
        </xdr:cNvPr>
        <xdr:cNvSpPr txBox="1">
          <a:spLocks noChangeArrowheads="1"/>
        </xdr:cNvSpPr>
      </xdr:nvSpPr>
      <xdr:spPr bwMode="auto">
        <a:xfrm>
          <a:off x="20545425" y="76685775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333375</xdr:rowOff>
    </xdr:from>
    <xdr:to>
      <xdr:col>22</xdr:col>
      <xdr:colOff>2247900</xdr:colOff>
      <xdr:row>129</xdr:row>
      <xdr:rowOff>0</xdr:rowOff>
    </xdr:to>
    <xdr:sp macro="" textlink="">
      <xdr:nvSpPr>
        <xdr:cNvPr id="3929" name="Text Box 119">
          <a:extLst>
            <a:ext uri="{FF2B5EF4-FFF2-40B4-BE49-F238E27FC236}">
              <a16:creationId xmlns:a16="http://schemas.microsoft.com/office/drawing/2014/main" xmlns="" id="{00000000-0008-0000-0600-0000590F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127</xdr:row>
      <xdr:rowOff>333375</xdr:rowOff>
    </xdr:from>
    <xdr:to>
      <xdr:col>22</xdr:col>
      <xdr:colOff>2247900</xdr:colOff>
      <xdr:row>129</xdr:row>
      <xdr:rowOff>0</xdr:rowOff>
    </xdr:to>
    <xdr:sp macro="" textlink="">
      <xdr:nvSpPr>
        <xdr:cNvPr id="3930" name="Text Box 120">
          <a:extLst>
            <a:ext uri="{FF2B5EF4-FFF2-40B4-BE49-F238E27FC236}">
              <a16:creationId xmlns:a16="http://schemas.microsoft.com/office/drawing/2014/main" xmlns="" id="{00000000-0008-0000-0600-00005A0F0000}"/>
            </a:ext>
          </a:extLst>
        </xdr:cNvPr>
        <xdr:cNvSpPr txBox="1">
          <a:spLocks noChangeArrowheads="1"/>
        </xdr:cNvSpPr>
      </xdr:nvSpPr>
      <xdr:spPr bwMode="auto">
        <a:xfrm>
          <a:off x="20545425" y="76847700"/>
          <a:ext cx="85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1" name="Text Box 95">
          <a:extLst>
            <a:ext uri="{FF2B5EF4-FFF2-40B4-BE49-F238E27FC236}">
              <a16:creationId xmlns:a16="http://schemas.microsoft.com/office/drawing/2014/main" xmlns="" id="{00000000-0008-0000-0600-00005B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2" name="Text Box 96">
          <a:extLst>
            <a:ext uri="{FF2B5EF4-FFF2-40B4-BE49-F238E27FC236}">
              <a16:creationId xmlns:a16="http://schemas.microsoft.com/office/drawing/2014/main" xmlns="" id="{00000000-0008-0000-0600-00005C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3" name="Text Box 97">
          <a:extLst>
            <a:ext uri="{FF2B5EF4-FFF2-40B4-BE49-F238E27FC236}">
              <a16:creationId xmlns:a16="http://schemas.microsoft.com/office/drawing/2014/main" xmlns="" id="{00000000-0008-0000-0600-00005D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4" name="Text Box 98">
          <a:extLst>
            <a:ext uri="{FF2B5EF4-FFF2-40B4-BE49-F238E27FC236}">
              <a16:creationId xmlns:a16="http://schemas.microsoft.com/office/drawing/2014/main" xmlns="" id="{00000000-0008-0000-0600-00005E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5" name="Text Box 99">
          <a:extLst>
            <a:ext uri="{FF2B5EF4-FFF2-40B4-BE49-F238E27FC236}">
              <a16:creationId xmlns:a16="http://schemas.microsoft.com/office/drawing/2014/main" xmlns="" id="{00000000-0008-0000-0600-00005F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6" name="Text Box 100">
          <a:extLst>
            <a:ext uri="{FF2B5EF4-FFF2-40B4-BE49-F238E27FC236}">
              <a16:creationId xmlns:a16="http://schemas.microsoft.com/office/drawing/2014/main" xmlns="" id="{00000000-0008-0000-0600-000060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7" name="Text Box 101">
          <a:extLst>
            <a:ext uri="{FF2B5EF4-FFF2-40B4-BE49-F238E27FC236}">
              <a16:creationId xmlns:a16="http://schemas.microsoft.com/office/drawing/2014/main" xmlns="" id="{00000000-0008-0000-0600-000061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8" name="Text Box 102">
          <a:extLst>
            <a:ext uri="{FF2B5EF4-FFF2-40B4-BE49-F238E27FC236}">
              <a16:creationId xmlns:a16="http://schemas.microsoft.com/office/drawing/2014/main" xmlns="" id="{00000000-0008-0000-0600-000062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39" name="Text Box 103">
          <a:extLst>
            <a:ext uri="{FF2B5EF4-FFF2-40B4-BE49-F238E27FC236}">
              <a16:creationId xmlns:a16="http://schemas.microsoft.com/office/drawing/2014/main" xmlns="" id="{00000000-0008-0000-0600-000063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0" name="Text Box 104">
          <a:extLst>
            <a:ext uri="{FF2B5EF4-FFF2-40B4-BE49-F238E27FC236}">
              <a16:creationId xmlns:a16="http://schemas.microsoft.com/office/drawing/2014/main" xmlns="" id="{00000000-0008-0000-0600-000064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1" name="Text Box 105">
          <a:extLst>
            <a:ext uri="{FF2B5EF4-FFF2-40B4-BE49-F238E27FC236}">
              <a16:creationId xmlns:a16="http://schemas.microsoft.com/office/drawing/2014/main" xmlns="" id="{00000000-0008-0000-0600-000065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2" name="Text Box 106">
          <a:extLst>
            <a:ext uri="{FF2B5EF4-FFF2-40B4-BE49-F238E27FC236}">
              <a16:creationId xmlns:a16="http://schemas.microsoft.com/office/drawing/2014/main" xmlns="" id="{00000000-0008-0000-0600-000066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3" name="Text Box 107">
          <a:extLst>
            <a:ext uri="{FF2B5EF4-FFF2-40B4-BE49-F238E27FC236}">
              <a16:creationId xmlns:a16="http://schemas.microsoft.com/office/drawing/2014/main" xmlns="" id="{00000000-0008-0000-0600-000067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4" name="Text Box 108">
          <a:extLst>
            <a:ext uri="{FF2B5EF4-FFF2-40B4-BE49-F238E27FC236}">
              <a16:creationId xmlns:a16="http://schemas.microsoft.com/office/drawing/2014/main" xmlns="" id="{00000000-0008-0000-0600-000068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5" name="Text Box 109">
          <a:extLst>
            <a:ext uri="{FF2B5EF4-FFF2-40B4-BE49-F238E27FC236}">
              <a16:creationId xmlns:a16="http://schemas.microsoft.com/office/drawing/2014/main" xmlns="" id="{00000000-0008-0000-0600-000069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6" name="Text Box 110">
          <a:extLst>
            <a:ext uri="{FF2B5EF4-FFF2-40B4-BE49-F238E27FC236}">
              <a16:creationId xmlns:a16="http://schemas.microsoft.com/office/drawing/2014/main" xmlns="" id="{00000000-0008-0000-0600-00006A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7" name="Text Box 111">
          <a:extLst>
            <a:ext uri="{FF2B5EF4-FFF2-40B4-BE49-F238E27FC236}">
              <a16:creationId xmlns:a16="http://schemas.microsoft.com/office/drawing/2014/main" xmlns="" id="{00000000-0008-0000-0600-00006B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8" name="Text Box 112">
          <a:extLst>
            <a:ext uri="{FF2B5EF4-FFF2-40B4-BE49-F238E27FC236}">
              <a16:creationId xmlns:a16="http://schemas.microsoft.com/office/drawing/2014/main" xmlns="" id="{00000000-0008-0000-0600-00006C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49" name="Text Box 113">
          <a:extLst>
            <a:ext uri="{FF2B5EF4-FFF2-40B4-BE49-F238E27FC236}">
              <a16:creationId xmlns:a16="http://schemas.microsoft.com/office/drawing/2014/main" xmlns="" id="{00000000-0008-0000-0600-00006D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0" name="Text Box 114">
          <a:extLst>
            <a:ext uri="{FF2B5EF4-FFF2-40B4-BE49-F238E27FC236}">
              <a16:creationId xmlns:a16="http://schemas.microsoft.com/office/drawing/2014/main" xmlns="" id="{00000000-0008-0000-0600-00006E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1" name="Text Box 115">
          <a:extLst>
            <a:ext uri="{FF2B5EF4-FFF2-40B4-BE49-F238E27FC236}">
              <a16:creationId xmlns:a16="http://schemas.microsoft.com/office/drawing/2014/main" xmlns="" id="{00000000-0008-0000-0600-00006F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2" name="Text Box 116">
          <a:extLst>
            <a:ext uri="{FF2B5EF4-FFF2-40B4-BE49-F238E27FC236}">
              <a16:creationId xmlns:a16="http://schemas.microsoft.com/office/drawing/2014/main" xmlns="" id="{00000000-0008-0000-0600-000070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3" name="Text Box 117">
          <a:extLst>
            <a:ext uri="{FF2B5EF4-FFF2-40B4-BE49-F238E27FC236}">
              <a16:creationId xmlns:a16="http://schemas.microsoft.com/office/drawing/2014/main" xmlns="" id="{00000000-0008-0000-0600-000071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4" name="Text Box 123">
          <a:extLst>
            <a:ext uri="{FF2B5EF4-FFF2-40B4-BE49-F238E27FC236}">
              <a16:creationId xmlns:a16="http://schemas.microsoft.com/office/drawing/2014/main" xmlns="" id="{00000000-0008-0000-0600-000072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5" name="Text Box 124">
          <a:extLst>
            <a:ext uri="{FF2B5EF4-FFF2-40B4-BE49-F238E27FC236}">
              <a16:creationId xmlns:a16="http://schemas.microsoft.com/office/drawing/2014/main" xmlns="" id="{00000000-0008-0000-0600-000073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6" name="Text Box 125">
          <a:extLst>
            <a:ext uri="{FF2B5EF4-FFF2-40B4-BE49-F238E27FC236}">
              <a16:creationId xmlns:a16="http://schemas.microsoft.com/office/drawing/2014/main" xmlns="" id="{00000000-0008-0000-0600-000074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7" name="Text Box 126">
          <a:extLst>
            <a:ext uri="{FF2B5EF4-FFF2-40B4-BE49-F238E27FC236}">
              <a16:creationId xmlns:a16="http://schemas.microsoft.com/office/drawing/2014/main" xmlns="" id="{00000000-0008-0000-0600-000075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8" name="Text Box 127">
          <a:extLst>
            <a:ext uri="{FF2B5EF4-FFF2-40B4-BE49-F238E27FC236}">
              <a16:creationId xmlns:a16="http://schemas.microsoft.com/office/drawing/2014/main" xmlns="" id="{00000000-0008-0000-0600-000076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59" name="Text Box 128">
          <a:extLst>
            <a:ext uri="{FF2B5EF4-FFF2-40B4-BE49-F238E27FC236}">
              <a16:creationId xmlns:a16="http://schemas.microsoft.com/office/drawing/2014/main" xmlns="" id="{00000000-0008-0000-0600-000077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60" name="Text Box 129">
          <a:extLst>
            <a:ext uri="{FF2B5EF4-FFF2-40B4-BE49-F238E27FC236}">
              <a16:creationId xmlns:a16="http://schemas.microsoft.com/office/drawing/2014/main" xmlns="" id="{00000000-0008-0000-0600-000078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59</xdr:row>
      <xdr:rowOff>0</xdr:rowOff>
    </xdr:from>
    <xdr:to>
      <xdr:col>22</xdr:col>
      <xdr:colOff>2247900</xdr:colOff>
      <xdr:row>60</xdr:row>
      <xdr:rowOff>0</xdr:rowOff>
    </xdr:to>
    <xdr:sp macro="" textlink="">
      <xdr:nvSpPr>
        <xdr:cNvPr id="3961" name="Text Box 130">
          <a:extLst>
            <a:ext uri="{FF2B5EF4-FFF2-40B4-BE49-F238E27FC236}">
              <a16:creationId xmlns:a16="http://schemas.microsoft.com/office/drawing/2014/main" xmlns="" id="{00000000-0008-0000-0600-0000790F0000}"/>
            </a:ext>
          </a:extLst>
        </xdr:cNvPr>
        <xdr:cNvSpPr txBox="1">
          <a:spLocks noChangeArrowheads="1"/>
        </xdr:cNvSpPr>
      </xdr:nvSpPr>
      <xdr:spPr bwMode="auto">
        <a:xfrm>
          <a:off x="20545425" y="286131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62" name="Text Box 95">
          <a:extLst>
            <a:ext uri="{FF2B5EF4-FFF2-40B4-BE49-F238E27FC236}">
              <a16:creationId xmlns:a16="http://schemas.microsoft.com/office/drawing/2014/main" xmlns="" id="{00000000-0008-0000-0600-00007A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63" name="Text Box 96">
          <a:extLst>
            <a:ext uri="{FF2B5EF4-FFF2-40B4-BE49-F238E27FC236}">
              <a16:creationId xmlns:a16="http://schemas.microsoft.com/office/drawing/2014/main" xmlns="" id="{00000000-0008-0000-0600-00007B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64" name="Text Box 97">
          <a:extLst>
            <a:ext uri="{FF2B5EF4-FFF2-40B4-BE49-F238E27FC236}">
              <a16:creationId xmlns:a16="http://schemas.microsoft.com/office/drawing/2014/main" xmlns="" id="{00000000-0008-0000-0600-00007C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65" name="Text Box 98">
          <a:extLst>
            <a:ext uri="{FF2B5EF4-FFF2-40B4-BE49-F238E27FC236}">
              <a16:creationId xmlns:a16="http://schemas.microsoft.com/office/drawing/2014/main" xmlns="" id="{00000000-0008-0000-0600-00007D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66" name="Text Box 99">
          <a:extLst>
            <a:ext uri="{FF2B5EF4-FFF2-40B4-BE49-F238E27FC236}">
              <a16:creationId xmlns:a16="http://schemas.microsoft.com/office/drawing/2014/main" xmlns="" id="{00000000-0008-0000-0600-00007E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67" name="Text Box 100">
          <a:extLst>
            <a:ext uri="{FF2B5EF4-FFF2-40B4-BE49-F238E27FC236}">
              <a16:creationId xmlns:a16="http://schemas.microsoft.com/office/drawing/2014/main" xmlns="" id="{00000000-0008-0000-0600-00007F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68" name="Text Box 101">
          <a:extLst>
            <a:ext uri="{FF2B5EF4-FFF2-40B4-BE49-F238E27FC236}">
              <a16:creationId xmlns:a16="http://schemas.microsoft.com/office/drawing/2014/main" xmlns="" id="{00000000-0008-0000-0600-000080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69" name="Text Box 102">
          <a:extLst>
            <a:ext uri="{FF2B5EF4-FFF2-40B4-BE49-F238E27FC236}">
              <a16:creationId xmlns:a16="http://schemas.microsoft.com/office/drawing/2014/main" xmlns="" id="{00000000-0008-0000-0600-000081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0" name="Text Box 103">
          <a:extLst>
            <a:ext uri="{FF2B5EF4-FFF2-40B4-BE49-F238E27FC236}">
              <a16:creationId xmlns:a16="http://schemas.microsoft.com/office/drawing/2014/main" xmlns="" id="{00000000-0008-0000-0600-000082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1" name="Text Box 104">
          <a:extLst>
            <a:ext uri="{FF2B5EF4-FFF2-40B4-BE49-F238E27FC236}">
              <a16:creationId xmlns:a16="http://schemas.microsoft.com/office/drawing/2014/main" xmlns="" id="{00000000-0008-0000-0600-000083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2" name="Text Box 105">
          <a:extLst>
            <a:ext uri="{FF2B5EF4-FFF2-40B4-BE49-F238E27FC236}">
              <a16:creationId xmlns:a16="http://schemas.microsoft.com/office/drawing/2014/main" xmlns="" id="{00000000-0008-0000-0600-000084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3" name="Text Box 106">
          <a:extLst>
            <a:ext uri="{FF2B5EF4-FFF2-40B4-BE49-F238E27FC236}">
              <a16:creationId xmlns:a16="http://schemas.microsoft.com/office/drawing/2014/main" xmlns="" id="{00000000-0008-0000-0600-000085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4" name="Text Box 107">
          <a:extLst>
            <a:ext uri="{FF2B5EF4-FFF2-40B4-BE49-F238E27FC236}">
              <a16:creationId xmlns:a16="http://schemas.microsoft.com/office/drawing/2014/main" xmlns="" id="{00000000-0008-0000-0600-000086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5" name="Text Box 108">
          <a:extLst>
            <a:ext uri="{FF2B5EF4-FFF2-40B4-BE49-F238E27FC236}">
              <a16:creationId xmlns:a16="http://schemas.microsoft.com/office/drawing/2014/main" xmlns="" id="{00000000-0008-0000-0600-000087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6" name="Text Box 109">
          <a:extLst>
            <a:ext uri="{FF2B5EF4-FFF2-40B4-BE49-F238E27FC236}">
              <a16:creationId xmlns:a16="http://schemas.microsoft.com/office/drawing/2014/main" xmlns="" id="{00000000-0008-0000-0600-000088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7" name="Text Box 110">
          <a:extLst>
            <a:ext uri="{FF2B5EF4-FFF2-40B4-BE49-F238E27FC236}">
              <a16:creationId xmlns:a16="http://schemas.microsoft.com/office/drawing/2014/main" xmlns="" id="{00000000-0008-0000-0600-000089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8" name="Text Box 111">
          <a:extLst>
            <a:ext uri="{FF2B5EF4-FFF2-40B4-BE49-F238E27FC236}">
              <a16:creationId xmlns:a16="http://schemas.microsoft.com/office/drawing/2014/main" xmlns="" id="{00000000-0008-0000-0600-00008A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79" name="Text Box 112">
          <a:extLst>
            <a:ext uri="{FF2B5EF4-FFF2-40B4-BE49-F238E27FC236}">
              <a16:creationId xmlns:a16="http://schemas.microsoft.com/office/drawing/2014/main" xmlns="" id="{00000000-0008-0000-0600-00008B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0" name="Text Box 113">
          <a:extLst>
            <a:ext uri="{FF2B5EF4-FFF2-40B4-BE49-F238E27FC236}">
              <a16:creationId xmlns:a16="http://schemas.microsoft.com/office/drawing/2014/main" xmlns="" id="{00000000-0008-0000-0600-00008C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1" name="Text Box 114">
          <a:extLst>
            <a:ext uri="{FF2B5EF4-FFF2-40B4-BE49-F238E27FC236}">
              <a16:creationId xmlns:a16="http://schemas.microsoft.com/office/drawing/2014/main" xmlns="" id="{00000000-0008-0000-0600-00008D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2" name="Text Box 115">
          <a:extLst>
            <a:ext uri="{FF2B5EF4-FFF2-40B4-BE49-F238E27FC236}">
              <a16:creationId xmlns:a16="http://schemas.microsoft.com/office/drawing/2014/main" xmlns="" id="{00000000-0008-0000-0600-00008E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3" name="Text Box 116">
          <a:extLst>
            <a:ext uri="{FF2B5EF4-FFF2-40B4-BE49-F238E27FC236}">
              <a16:creationId xmlns:a16="http://schemas.microsoft.com/office/drawing/2014/main" xmlns="" id="{00000000-0008-0000-0600-00008F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4" name="Text Box 117">
          <a:extLst>
            <a:ext uri="{FF2B5EF4-FFF2-40B4-BE49-F238E27FC236}">
              <a16:creationId xmlns:a16="http://schemas.microsoft.com/office/drawing/2014/main" xmlns="" id="{00000000-0008-0000-0600-000090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5" name="Text Box 123">
          <a:extLst>
            <a:ext uri="{FF2B5EF4-FFF2-40B4-BE49-F238E27FC236}">
              <a16:creationId xmlns:a16="http://schemas.microsoft.com/office/drawing/2014/main" xmlns="" id="{00000000-0008-0000-0600-000091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6" name="Text Box 124">
          <a:extLst>
            <a:ext uri="{FF2B5EF4-FFF2-40B4-BE49-F238E27FC236}">
              <a16:creationId xmlns:a16="http://schemas.microsoft.com/office/drawing/2014/main" xmlns="" id="{00000000-0008-0000-0600-000092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7" name="Text Box 125">
          <a:extLst>
            <a:ext uri="{FF2B5EF4-FFF2-40B4-BE49-F238E27FC236}">
              <a16:creationId xmlns:a16="http://schemas.microsoft.com/office/drawing/2014/main" xmlns="" id="{00000000-0008-0000-0600-000093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8" name="Text Box 126">
          <a:extLst>
            <a:ext uri="{FF2B5EF4-FFF2-40B4-BE49-F238E27FC236}">
              <a16:creationId xmlns:a16="http://schemas.microsoft.com/office/drawing/2014/main" xmlns="" id="{00000000-0008-0000-0600-000094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89" name="Text Box 127">
          <a:extLst>
            <a:ext uri="{FF2B5EF4-FFF2-40B4-BE49-F238E27FC236}">
              <a16:creationId xmlns:a16="http://schemas.microsoft.com/office/drawing/2014/main" xmlns="" id="{00000000-0008-0000-0600-000095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90" name="Text Box 128">
          <a:extLst>
            <a:ext uri="{FF2B5EF4-FFF2-40B4-BE49-F238E27FC236}">
              <a16:creationId xmlns:a16="http://schemas.microsoft.com/office/drawing/2014/main" xmlns="" id="{00000000-0008-0000-0600-000096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91" name="Text Box 129">
          <a:extLst>
            <a:ext uri="{FF2B5EF4-FFF2-40B4-BE49-F238E27FC236}">
              <a16:creationId xmlns:a16="http://schemas.microsoft.com/office/drawing/2014/main" xmlns="" id="{00000000-0008-0000-0600-000097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0</xdr:rowOff>
    </xdr:from>
    <xdr:to>
      <xdr:col>22</xdr:col>
      <xdr:colOff>2247900</xdr:colOff>
      <xdr:row>58</xdr:row>
      <xdr:rowOff>0</xdr:rowOff>
    </xdr:to>
    <xdr:sp macro="" textlink="">
      <xdr:nvSpPr>
        <xdr:cNvPr id="3992" name="Text Box 130">
          <a:extLst>
            <a:ext uri="{FF2B5EF4-FFF2-40B4-BE49-F238E27FC236}">
              <a16:creationId xmlns:a16="http://schemas.microsoft.com/office/drawing/2014/main" xmlns="" id="{00000000-0008-0000-0600-0000980F0000}"/>
            </a:ext>
          </a:extLst>
        </xdr:cNvPr>
        <xdr:cNvSpPr txBox="1">
          <a:spLocks noChangeArrowheads="1"/>
        </xdr:cNvSpPr>
      </xdr:nvSpPr>
      <xdr:spPr bwMode="auto">
        <a:xfrm>
          <a:off x="20545425" y="27793950"/>
          <a:ext cx="85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333375</xdr:rowOff>
    </xdr:from>
    <xdr:to>
      <xdr:col>22</xdr:col>
      <xdr:colOff>2247900</xdr:colOff>
      <xdr:row>58</xdr:row>
      <xdr:rowOff>0</xdr:rowOff>
    </xdr:to>
    <xdr:sp macro="" textlink="">
      <xdr:nvSpPr>
        <xdr:cNvPr id="3993" name="Text Box 119">
          <a:extLst>
            <a:ext uri="{FF2B5EF4-FFF2-40B4-BE49-F238E27FC236}">
              <a16:creationId xmlns:a16="http://schemas.microsoft.com/office/drawing/2014/main" xmlns="" id="{00000000-0008-0000-0600-0000990F0000}"/>
            </a:ext>
          </a:extLst>
        </xdr:cNvPr>
        <xdr:cNvSpPr txBox="1">
          <a:spLocks noChangeArrowheads="1"/>
        </xdr:cNvSpPr>
      </xdr:nvSpPr>
      <xdr:spPr bwMode="auto">
        <a:xfrm>
          <a:off x="20545425" y="27955875"/>
          <a:ext cx="85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2162175</xdr:colOff>
      <xdr:row>56</xdr:row>
      <xdr:rowOff>333375</xdr:rowOff>
    </xdr:from>
    <xdr:to>
      <xdr:col>22</xdr:col>
      <xdr:colOff>2247900</xdr:colOff>
      <xdr:row>58</xdr:row>
      <xdr:rowOff>0</xdr:rowOff>
    </xdr:to>
    <xdr:sp macro="" textlink="">
      <xdr:nvSpPr>
        <xdr:cNvPr id="3994" name="Text Box 120">
          <a:extLst>
            <a:ext uri="{FF2B5EF4-FFF2-40B4-BE49-F238E27FC236}">
              <a16:creationId xmlns:a16="http://schemas.microsoft.com/office/drawing/2014/main" xmlns="" id="{00000000-0008-0000-0600-00009A0F0000}"/>
            </a:ext>
          </a:extLst>
        </xdr:cNvPr>
        <xdr:cNvSpPr txBox="1">
          <a:spLocks noChangeArrowheads="1"/>
        </xdr:cNvSpPr>
      </xdr:nvSpPr>
      <xdr:spPr bwMode="auto">
        <a:xfrm>
          <a:off x="20545425" y="27955875"/>
          <a:ext cx="85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165288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00000000-0008-0000-0600-00009B0F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7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165288</xdr:rowOff>
    </xdr:to>
    <xdr:sp macro="" textlink="">
      <xdr:nvSpPr>
        <xdr:cNvPr id="3996" name="Text Box 118">
          <a:extLst>
            <a:ext uri="{FF2B5EF4-FFF2-40B4-BE49-F238E27FC236}">
              <a16:creationId xmlns:a16="http://schemas.microsoft.com/office/drawing/2014/main" xmlns="" id="{00000000-0008-0000-0600-00009C0F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7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00000000-0008-0000-0600-00009D0F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3998" name="Text Box 118">
          <a:extLst>
            <a:ext uri="{FF2B5EF4-FFF2-40B4-BE49-F238E27FC236}">
              <a16:creationId xmlns:a16="http://schemas.microsoft.com/office/drawing/2014/main" xmlns="" id="{00000000-0008-0000-0600-00009E0F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165288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00000000-0008-0000-0600-00009F0F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7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165288</xdr:rowOff>
    </xdr:to>
    <xdr:sp macro="" textlink="">
      <xdr:nvSpPr>
        <xdr:cNvPr id="4000" name="Text Box 118">
          <a:extLst>
            <a:ext uri="{FF2B5EF4-FFF2-40B4-BE49-F238E27FC236}">
              <a16:creationId xmlns:a16="http://schemas.microsoft.com/office/drawing/2014/main" xmlns="" id="{00000000-0008-0000-0600-0000A00F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7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00000000-0008-0000-0600-0000A10F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4002" name="Text Box 118">
          <a:extLst>
            <a:ext uri="{FF2B5EF4-FFF2-40B4-BE49-F238E27FC236}">
              <a16:creationId xmlns:a16="http://schemas.microsoft.com/office/drawing/2014/main" xmlns="" id="{00000000-0008-0000-0600-0000A20F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165288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00000000-0008-0000-0600-0000A30F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7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165288</xdr:rowOff>
    </xdr:to>
    <xdr:sp macro="" textlink="">
      <xdr:nvSpPr>
        <xdr:cNvPr id="4004" name="Text Box 118">
          <a:extLst>
            <a:ext uri="{FF2B5EF4-FFF2-40B4-BE49-F238E27FC236}">
              <a16:creationId xmlns:a16="http://schemas.microsoft.com/office/drawing/2014/main" xmlns="" id="{00000000-0008-0000-0600-0000A40F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7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00000000-0008-0000-0600-0000A50F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41</xdr:row>
      <xdr:rowOff>0</xdr:rowOff>
    </xdr:from>
    <xdr:ext cx="76200" cy="171450"/>
    <xdr:sp macro="" textlink="">
      <xdr:nvSpPr>
        <xdr:cNvPr id="4006" name="Text Box 118">
          <a:extLst>
            <a:ext uri="{FF2B5EF4-FFF2-40B4-BE49-F238E27FC236}">
              <a16:creationId xmlns:a16="http://schemas.microsoft.com/office/drawing/2014/main" xmlns="" id="{00000000-0008-0000-0600-0000A60F0000}"/>
            </a:ext>
          </a:extLst>
        </xdr:cNvPr>
        <xdr:cNvSpPr txBox="1">
          <a:spLocks noChangeArrowheads="1"/>
        </xdr:cNvSpPr>
      </xdr:nvSpPr>
      <xdr:spPr bwMode="auto">
        <a:xfrm>
          <a:off x="20545425" y="1975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165288</xdr:rowOff>
    </xdr:to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00000000-0008-0000-0600-0000A70F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7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37</xdr:row>
      <xdr:rowOff>0</xdr:rowOff>
    </xdr:from>
    <xdr:to>
      <xdr:col>22</xdr:col>
      <xdr:colOff>2162175</xdr:colOff>
      <xdr:row>37</xdr:row>
      <xdr:rowOff>165288</xdr:rowOff>
    </xdr:to>
    <xdr:sp macro="" textlink="">
      <xdr:nvSpPr>
        <xdr:cNvPr id="4008" name="Text Box 118">
          <a:extLst>
            <a:ext uri="{FF2B5EF4-FFF2-40B4-BE49-F238E27FC236}">
              <a16:creationId xmlns:a16="http://schemas.microsoft.com/office/drawing/2014/main" xmlns="" id="{00000000-0008-0000-0600-0000A80F0000}"/>
            </a:ext>
          </a:extLst>
        </xdr:cNvPr>
        <xdr:cNvSpPr txBox="1">
          <a:spLocks noChangeArrowheads="1"/>
        </xdr:cNvSpPr>
      </xdr:nvSpPr>
      <xdr:spPr bwMode="auto">
        <a:xfrm>
          <a:off x="20545425" y="16649700"/>
          <a:ext cx="0" cy="7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38</xdr:row>
      <xdr:rowOff>0</xdr:rowOff>
    </xdr:from>
    <xdr:to>
      <xdr:col>22</xdr:col>
      <xdr:colOff>2162175</xdr:colOff>
      <xdr:row>38</xdr:row>
      <xdr:rowOff>165287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00000000-0008-0000-0600-0000A90F0000}"/>
            </a:ext>
          </a:extLst>
        </xdr:cNvPr>
        <xdr:cNvSpPr txBox="1">
          <a:spLocks noChangeArrowheads="1"/>
        </xdr:cNvSpPr>
      </xdr:nvSpPr>
      <xdr:spPr bwMode="auto">
        <a:xfrm>
          <a:off x="20545425" y="17459325"/>
          <a:ext cx="0" cy="317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38</xdr:row>
      <xdr:rowOff>0</xdr:rowOff>
    </xdr:from>
    <xdr:to>
      <xdr:col>22</xdr:col>
      <xdr:colOff>2162175</xdr:colOff>
      <xdr:row>38</xdr:row>
      <xdr:rowOff>165287</xdr:rowOff>
    </xdr:to>
    <xdr:sp macro="" textlink="">
      <xdr:nvSpPr>
        <xdr:cNvPr id="4010" name="Text Box 118">
          <a:extLst>
            <a:ext uri="{FF2B5EF4-FFF2-40B4-BE49-F238E27FC236}">
              <a16:creationId xmlns:a16="http://schemas.microsoft.com/office/drawing/2014/main" xmlns="" id="{00000000-0008-0000-0600-0000AA0F0000}"/>
            </a:ext>
          </a:extLst>
        </xdr:cNvPr>
        <xdr:cNvSpPr txBox="1">
          <a:spLocks noChangeArrowheads="1"/>
        </xdr:cNvSpPr>
      </xdr:nvSpPr>
      <xdr:spPr bwMode="auto">
        <a:xfrm>
          <a:off x="20545425" y="17459325"/>
          <a:ext cx="0" cy="317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39</xdr:row>
      <xdr:rowOff>0</xdr:rowOff>
    </xdr:from>
    <xdr:ext cx="76200" cy="171450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00000000-0008-0000-0600-0000AB0F0000}"/>
            </a:ext>
          </a:extLst>
        </xdr:cNvPr>
        <xdr:cNvSpPr txBox="1">
          <a:spLocks noChangeArrowheads="1"/>
        </xdr:cNvSpPr>
      </xdr:nvSpPr>
      <xdr:spPr bwMode="auto">
        <a:xfrm>
          <a:off x="20545425" y="1876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39</xdr:row>
      <xdr:rowOff>0</xdr:rowOff>
    </xdr:from>
    <xdr:ext cx="76200" cy="171450"/>
    <xdr:sp macro="" textlink="">
      <xdr:nvSpPr>
        <xdr:cNvPr id="4012" name="Text Box 118">
          <a:extLst>
            <a:ext uri="{FF2B5EF4-FFF2-40B4-BE49-F238E27FC236}">
              <a16:creationId xmlns:a16="http://schemas.microsoft.com/office/drawing/2014/main" xmlns="" id="{00000000-0008-0000-0600-0000AC0F0000}"/>
            </a:ext>
          </a:extLst>
        </xdr:cNvPr>
        <xdr:cNvSpPr txBox="1">
          <a:spLocks noChangeArrowheads="1"/>
        </xdr:cNvSpPr>
      </xdr:nvSpPr>
      <xdr:spPr bwMode="auto">
        <a:xfrm>
          <a:off x="20545425" y="1876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2162175</xdr:colOff>
      <xdr:row>38</xdr:row>
      <xdr:rowOff>0</xdr:rowOff>
    </xdr:from>
    <xdr:to>
      <xdr:col>22</xdr:col>
      <xdr:colOff>2162175</xdr:colOff>
      <xdr:row>38</xdr:row>
      <xdr:rowOff>165287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00000000-0008-0000-0600-0000AD0F0000}"/>
            </a:ext>
          </a:extLst>
        </xdr:cNvPr>
        <xdr:cNvSpPr txBox="1">
          <a:spLocks noChangeArrowheads="1"/>
        </xdr:cNvSpPr>
      </xdr:nvSpPr>
      <xdr:spPr bwMode="auto">
        <a:xfrm>
          <a:off x="20545425" y="17459325"/>
          <a:ext cx="0" cy="317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2162175</xdr:colOff>
      <xdr:row>38</xdr:row>
      <xdr:rowOff>0</xdr:rowOff>
    </xdr:from>
    <xdr:to>
      <xdr:col>22</xdr:col>
      <xdr:colOff>2162175</xdr:colOff>
      <xdr:row>38</xdr:row>
      <xdr:rowOff>165287</xdr:rowOff>
    </xdr:to>
    <xdr:sp macro="" textlink="">
      <xdr:nvSpPr>
        <xdr:cNvPr id="4014" name="Text Box 118">
          <a:extLst>
            <a:ext uri="{FF2B5EF4-FFF2-40B4-BE49-F238E27FC236}">
              <a16:creationId xmlns:a16="http://schemas.microsoft.com/office/drawing/2014/main" xmlns="" id="{00000000-0008-0000-0600-0000AE0F0000}"/>
            </a:ext>
          </a:extLst>
        </xdr:cNvPr>
        <xdr:cNvSpPr txBox="1">
          <a:spLocks noChangeArrowheads="1"/>
        </xdr:cNvSpPr>
      </xdr:nvSpPr>
      <xdr:spPr bwMode="auto">
        <a:xfrm>
          <a:off x="20545425" y="17459325"/>
          <a:ext cx="0" cy="317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2162175</xdr:colOff>
      <xdr:row>39</xdr:row>
      <xdr:rowOff>0</xdr:rowOff>
    </xdr:from>
    <xdr:ext cx="76200" cy="171450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00000000-0008-0000-0600-0000AF0F0000}"/>
            </a:ext>
          </a:extLst>
        </xdr:cNvPr>
        <xdr:cNvSpPr txBox="1">
          <a:spLocks noChangeArrowheads="1"/>
        </xdr:cNvSpPr>
      </xdr:nvSpPr>
      <xdr:spPr bwMode="auto">
        <a:xfrm>
          <a:off x="20545425" y="1876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2162175</xdr:colOff>
      <xdr:row>39</xdr:row>
      <xdr:rowOff>0</xdr:rowOff>
    </xdr:from>
    <xdr:ext cx="76200" cy="171450"/>
    <xdr:sp macro="" textlink="">
      <xdr:nvSpPr>
        <xdr:cNvPr id="4016" name="Text Box 118">
          <a:extLst>
            <a:ext uri="{FF2B5EF4-FFF2-40B4-BE49-F238E27FC236}">
              <a16:creationId xmlns:a16="http://schemas.microsoft.com/office/drawing/2014/main" xmlns="" id="{00000000-0008-0000-0600-0000B00F0000}"/>
            </a:ext>
          </a:extLst>
        </xdr:cNvPr>
        <xdr:cNvSpPr txBox="1">
          <a:spLocks noChangeArrowheads="1"/>
        </xdr:cNvSpPr>
      </xdr:nvSpPr>
      <xdr:spPr bwMode="auto">
        <a:xfrm>
          <a:off x="20545425" y="1876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29</xdr:col>
      <xdr:colOff>2162175</xdr:colOff>
      <xdr:row>40</xdr:row>
      <xdr:rowOff>0</xdr:rowOff>
    </xdr:from>
    <xdr:to>
      <xdr:col>29</xdr:col>
      <xdr:colOff>2162175</xdr:colOff>
      <xdr:row>40</xdr:row>
      <xdr:rowOff>161925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00000000-0008-0000-0600-0000B10F0000}"/>
            </a:ext>
          </a:extLst>
        </xdr:cNvPr>
        <xdr:cNvSpPr txBox="1">
          <a:spLocks noChangeArrowheads="1"/>
        </xdr:cNvSpPr>
      </xdr:nvSpPr>
      <xdr:spPr bwMode="auto">
        <a:xfrm>
          <a:off x="26498550" y="194310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xmlns="" id="{00000000-0008-0000-0600-0000B2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xmlns="" id="{00000000-0008-0000-0600-0000B3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0" name="Text Box 5">
          <a:extLst>
            <a:ext uri="{FF2B5EF4-FFF2-40B4-BE49-F238E27FC236}">
              <a16:creationId xmlns:a16="http://schemas.microsoft.com/office/drawing/2014/main" xmlns="" id="{00000000-0008-0000-0600-0000B4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1" name="Text Box 6">
          <a:extLst>
            <a:ext uri="{FF2B5EF4-FFF2-40B4-BE49-F238E27FC236}">
              <a16:creationId xmlns:a16="http://schemas.microsoft.com/office/drawing/2014/main" xmlns="" id="{00000000-0008-0000-0600-0000B5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2" name="Text Box 7">
          <a:extLst>
            <a:ext uri="{FF2B5EF4-FFF2-40B4-BE49-F238E27FC236}">
              <a16:creationId xmlns:a16="http://schemas.microsoft.com/office/drawing/2014/main" xmlns="" id="{00000000-0008-0000-0600-0000B6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3" name="Text Box 8">
          <a:extLst>
            <a:ext uri="{FF2B5EF4-FFF2-40B4-BE49-F238E27FC236}">
              <a16:creationId xmlns:a16="http://schemas.microsoft.com/office/drawing/2014/main" xmlns="" id="{00000000-0008-0000-0600-0000B7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4" name="Text Box 9">
          <a:extLst>
            <a:ext uri="{FF2B5EF4-FFF2-40B4-BE49-F238E27FC236}">
              <a16:creationId xmlns:a16="http://schemas.microsoft.com/office/drawing/2014/main" xmlns="" id="{00000000-0008-0000-0600-0000B8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5" name="Text Box 10">
          <a:extLst>
            <a:ext uri="{FF2B5EF4-FFF2-40B4-BE49-F238E27FC236}">
              <a16:creationId xmlns:a16="http://schemas.microsoft.com/office/drawing/2014/main" xmlns="" id="{00000000-0008-0000-0600-0000B9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6" name="Text Box 11">
          <a:extLst>
            <a:ext uri="{FF2B5EF4-FFF2-40B4-BE49-F238E27FC236}">
              <a16:creationId xmlns:a16="http://schemas.microsoft.com/office/drawing/2014/main" xmlns="" id="{00000000-0008-0000-0600-0000BA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7" name="Text Box 12">
          <a:extLst>
            <a:ext uri="{FF2B5EF4-FFF2-40B4-BE49-F238E27FC236}">
              <a16:creationId xmlns:a16="http://schemas.microsoft.com/office/drawing/2014/main" xmlns="" id="{00000000-0008-0000-0600-0000BB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8" name="Text Box 13">
          <a:extLst>
            <a:ext uri="{FF2B5EF4-FFF2-40B4-BE49-F238E27FC236}">
              <a16:creationId xmlns:a16="http://schemas.microsoft.com/office/drawing/2014/main" xmlns="" id="{00000000-0008-0000-0600-0000BC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29" name="Text Box 14">
          <a:extLst>
            <a:ext uri="{FF2B5EF4-FFF2-40B4-BE49-F238E27FC236}">
              <a16:creationId xmlns:a16="http://schemas.microsoft.com/office/drawing/2014/main" xmlns="" id="{00000000-0008-0000-0600-0000BD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0" name="Text Box 15">
          <a:extLst>
            <a:ext uri="{FF2B5EF4-FFF2-40B4-BE49-F238E27FC236}">
              <a16:creationId xmlns:a16="http://schemas.microsoft.com/office/drawing/2014/main" xmlns="" id="{00000000-0008-0000-0600-0000BE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1" name="Text Box 16">
          <a:extLst>
            <a:ext uri="{FF2B5EF4-FFF2-40B4-BE49-F238E27FC236}">
              <a16:creationId xmlns:a16="http://schemas.microsoft.com/office/drawing/2014/main" xmlns="" id="{00000000-0008-0000-0600-0000BF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2" name="Text Box 17">
          <a:extLst>
            <a:ext uri="{FF2B5EF4-FFF2-40B4-BE49-F238E27FC236}">
              <a16:creationId xmlns:a16="http://schemas.microsoft.com/office/drawing/2014/main" xmlns="" id="{00000000-0008-0000-0600-0000C0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3" name="Text Box 18">
          <a:extLst>
            <a:ext uri="{FF2B5EF4-FFF2-40B4-BE49-F238E27FC236}">
              <a16:creationId xmlns:a16="http://schemas.microsoft.com/office/drawing/2014/main" xmlns="" id="{00000000-0008-0000-0600-0000C1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4" name="Text Box 19">
          <a:extLst>
            <a:ext uri="{FF2B5EF4-FFF2-40B4-BE49-F238E27FC236}">
              <a16:creationId xmlns:a16="http://schemas.microsoft.com/office/drawing/2014/main" xmlns="" id="{00000000-0008-0000-0600-0000C2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5" name="Text Box 20">
          <a:extLst>
            <a:ext uri="{FF2B5EF4-FFF2-40B4-BE49-F238E27FC236}">
              <a16:creationId xmlns:a16="http://schemas.microsoft.com/office/drawing/2014/main" xmlns="" id="{00000000-0008-0000-0600-0000C3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6" name="Text Box 21">
          <a:extLst>
            <a:ext uri="{FF2B5EF4-FFF2-40B4-BE49-F238E27FC236}">
              <a16:creationId xmlns:a16="http://schemas.microsoft.com/office/drawing/2014/main" xmlns="" id="{00000000-0008-0000-0600-0000C4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7" name="Text Box 22">
          <a:extLst>
            <a:ext uri="{FF2B5EF4-FFF2-40B4-BE49-F238E27FC236}">
              <a16:creationId xmlns:a16="http://schemas.microsoft.com/office/drawing/2014/main" xmlns="" id="{00000000-0008-0000-0600-0000C5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8" name="Text Box 23">
          <a:extLst>
            <a:ext uri="{FF2B5EF4-FFF2-40B4-BE49-F238E27FC236}">
              <a16:creationId xmlns:a16="http://schemas.microsoft.com/office/drawing/2014/main" xmlns="" id="{00000000-0008-0000-0600-0000C6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39" name="Text Box 24">
          <a:extLst>
            <a:ext uri="{FF2B5EF4-FFF2-40B4-BE49-F238E27FC236}">
              <a16:creationId xmlns:a16="http://schemas.microsoft.com/office/drawing/2014/main" xmlns="" id="{00000000-0008-0000-0600-0000C7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40" name="Text Box 25">
          <a:extLst>
            <a:ext uri="{FF2B5EF4-FFF2-40B4-BE49-F238E27FC236}">
              <a16:creationId xmlns:a16="http://schemas.microsoft.com/office/drawing/2014/main" xmlns="" id="{00000000-0008-0000-0600-0000C8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1" name="Text Box 26">
          <a:extLst>
            <a:ext uri="{FF2B5EF4-FFF2-40B4-BE49-F238E27FC236}">
              <a16:creationId xmlns:a16="http://schemas.microsoft.com/office/drawing/2014/main" xmlns="" id="{00000000-0008-0000-0600-0000C9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2" name="Text Box 27">
          <a:extLst>
            <a:ext uri="{FF2B5EF4-FFF2-40B4-BE49-F238E27FC236}">
              <a16:creationId xmlns:a16="http://schemas.microsoft.com/office/drawing/2014/main" xmlns="" id="{00000000-0008-0000-0600-0000CA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3" name="Text Box 28">
          <a:extLst>
            <a:ext uri="{FF2B5EF4-FFF2-40B4-BE49-F238E27FC236}">
              <a16:creationId xmlns:a16="http://schemas.microsoft.com/office/drawing/2014/main" xmlns="" id="{00000000-0008-0000-0600-0000CB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4" name="Text Box 29">
          <a:extLst>
            <a:ext uri="{FF2B5EF4-FFF2-40B4-BE49-F238E27FC236}">
              <a16:creationId xmlns:a16="http://schemas.microsoft.com/office/drawing/2014/main" xmlns="" id="{00000000-0008-0000-0600-0000CC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5" name="Text Box 30">
          <a:extLst>
            <a:ext uri="{FF2B5EF4-FFF2-40B4-BE49-F238E27FC236}">
              <a16:creationId xmlns:a16="http://schemas.microsoft.com/office/drawing/2014/main" xmlns="" id="{00000000-0008-0000-0600-0000CD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6" name="Text Box 31">
          <a:extLst>
            <a:ext uri="{FF2B5EF4-FFF2-40B4-BE49-F238E27FC236}">
              <a16:creationId xmlns:a16="http://schemas.microsoft.com/office/drawing/2014/main" xmlns="" id="{00000000-0008-0000-0600-0000CE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7" name="Text Box 32">
          <a:extLst>
            <a:ext uri="{FF2B5EF4-FFF2-40B4-BE49-F238E27FC236}">
              <a16:creationId xmlns:a16="http://schemas.microsoft.com/office/drawing/2014/main" xmlns="" id="{00000000-0008-0000-0600-0000CF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8" name="Text Box 33">
          <a:extLst>
            <a:ext uri="{FF2B5EF4-FFF2-40B4-BE49-F238E27FC236}">
              <a16:creationId xmlns:a16="http://schemas.microsoft.com/office/drawing/2014/main" xmlns="" id="{00000000-0008-0000-0600-0000D0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49" name="Text Box 34">
          <a:extLst>
            <a:ext uri="{FF2B5EF4-FFF2-40B4-BE49-F238E27FC236}">
              <a16:creationId xmlns:a16="http://schemas.microsoft.com/office/drawing/2014/main" xmlns="" id="{00000000-0008-0000-0600-0000D1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0" name="Text Box 35">
          <a:extLst>
            <a:ext uri="{FF2B5EF4-FFF2-40B4-BE49-F238E27FC236}">
              <a16:creationId xmlns:a16="http://schemas.microsoft.com/office/drawing/2014/main" xmlns="" id="{00000000-0008-0000-0600-0000D2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1" name="Text Box 36">
          <a:extLst>
            <a:ext uri="{FF2B5EF4-FFF2-40B4-BE49-F238E27FC236}">
              <a16:creationId xmlns:a16="http://schemas.microsoft.com/office/drawing/2014/main" xmlns="" id="{00000000-0008-0000-0600-0000D3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2" name="Text Box 37">
          <a:extLst>
            <a:ext uri="{FF2B5EF4-FFF2-40B4-BE49-F238E27FC236}">
              <a16:creationId xmlns:a16="http://schemas.microsoft.com/office/drawing/2014/main" xmlns="" id="{00000000-0008-0000-0600-0000D4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3" name="Text Box 38">
          <a:extLst>
            <a:ext uri="{FF2B5EF4-FFF2-40B4-BE49-F238E27FC236}">
              <a16:creationId xmlns:a16="http://schemas.microsoft.com/office/drawing/2014/main" xmlns="" id="{00000000-0008-0000-0600-0000D5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4" name="Text Box 39">
          <a:extLst>
            <a:ext uri="{FF2B5EF4-FFF2-40B4-BE49-F238E27FC236}">
              <a16:creationId xmlns:a16="http://schemas.microsoft.com/office/drawing/2014/main" xmlns="" id="{00000000-0008-0000-0600-0000D6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5" name="Text Box 40">
          <a:extLst>
            <a:ext uri="{FF2B5EF4-FFF2-40B4-BE49-F238E27FC236}">
              <a16:creationId xmlns:a16="http://schemas.microsoft.com/office/drawing/2014/main" xmlns="" id="{00000000-0008-0000-0600-0000D7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6" name="Text Box 41">
          <a:extLst>
            <a:ext uri="{FF2B5EF4-FFF2-40B4-BE49-F238E27FC236}">
              <a16:creationId xmlns:a16="http://schemas.microsoft.com/office/drawing/2014/main" xmlns="" id="{00000000-0008-0000-0600-0000D8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7" name="Text Box 42">
          <a:extLst>
            <a:ext uri="{FF2B5EF4-FFF2-40B4-BE49-F238E27FC236}">
              <a16:creationId xmlns:a16="http://schemas.microsoft.com/office/drawing/2014/main" xmlns="" id="{00000000-0008-0000-0600-0000D9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8" name="Text Box 43">
          <a:extLst>
            <a:ext uri="{FF2B5EF4-FFF2-40B4-BE49-F238E27FC236}">
              <a16:creationId xmlns:a16="http://schemas.microsoft.com/office/drawing/2014/main" xmlns="" id="{00000000-0008-0000-0600-0000DA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59" name="Text Box 44">
          <a:extLst>
            <a:ext uri="{FF2B5EF4-FFF2-40B4-BE49-F238E27FC236}">
              <a16:creationId xmlns:a16="http://schemas.microsoft.com/office/drawing/2014/main" xmlns="" id="{00000000-0008-0000-0600-0000DB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0" name="Text Box 45">
          <a:extLst>
            <a:ext uri="{FF2B5EF4-FFF2-40B4-BE49-F238E27FC236}">
              <a16:creationId xmlns:a16="http://schemas.microsoft.com/office/drawing/2014/main" xmlns="" id="{00000000-0008-0000-0600-0000DC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1" name="Text Box 46">
          <a:extLst>
            <a:ext uri="{FF2B5EF4-FFF2-40B4-BE49-F238E27FC236}">
              <a16:creationId xmlns:a16="http://schemas.microsoft.com/office/drawing/2014/main" xmlns="" id="{00000000-0008-0000-0600-0000DD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2" name="Text Box 47">
          <a:extLst>
            <a:ext uri="{FF2B5EF4-FFF2-40B4-BE49-F238E27FC236}">
              <a16:creationId xmlns:a16="http://schemas.microsoft.com/office/drawing/2014/main" xmlns="" id="{00000000-0008-0000-0600-0000DE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063" name="Text Box 48">
          <a:extLst>
            <a:ext uri="{FF2B5EF4-FFF2-40B4-BE49-F238E27FC236}">
              <a16:creationId xmlns:a16="http://schemas.microsoft.com/office/drawing/2014/main" xmlns="" id="{00000000-0008-0000-0600-0000DF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4" name="Text Box 49">
          <a:extLst>
            <a:ext uri="{FF2B5EF4-FFF2-40B4-BE49-F238E27FC236}">
              <a16:creationId xmlns:a16="http://schemas.microsoft.com/office/drawing/2014/main" xmlns="" id="{00000000-0008-0000-0600-0000E0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5" name="Text Box 50">
          <a:extLst>
            <a:ext uri="{FF2B5EF4-FFF2-40B4-BE49-F238E27FC236}">
              <a16:creationId xmlns:a16="http://schemas.microsoft.com/office/drawing/2014/main" xmlns="" id="{00000000-0008-0000-0600-0000E1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6" name="Text Box 51">
          <a:extLst>
            <a:ext uri="{FF2B5EF4-FFF2-40B4-BE49-F238E27FC236}">
              <a16:creationId xmlns:a16="http://schemas.microsoft.com/office/drawing/2014/main" xmlns="" id="{00000000-0008-0000-0600-0000E2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7" name="Text Box 52">
          <a:extLst>
            <a:ext uri="{FF2B5EF4-FFF2-40B4-BE49-F238E27FC236}">
              <a16:creationId xmlns:a16="http://schemas.microsoft.com/office/drawing/2014/main" xmlns="" id="{00000000-0008-0000-0600-0000E3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8" name="Text Box 53">
          <a:extLst>
            <a:ext uri="{FF2B5EF4-FFF2-40B4-BE49-F238E27FC236}">
              <a16:creationId xmlns:a16="http://schemas.microsoft.com/office/drawing/2014/main" xmlns="" id="{00000000-0008-0000-0600-0000E4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69" name="Text Box 54">
          <a:extLst>
            <a:ext uri="{FF2B5EF4-FFF2-40B4-BE49-F238E27FC236}">
              <a16:creationId xmlns:a16="http://schemas.microsoft.com/office/drawing/2014/main" xmlns="" id="{00000000-0008-0000-0600-0000E5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0" name="Text Box 55">
          <a:extLst>
            <a:ext uri="{FF2B5EF4-FFF2-40B4-BE49-F238E27FC236}">
              <a16:creationId xmlns:a16="http://schemas.microsoft.com/office/drawing/2014/main" xmlns="" id="{00000000-0008-0000-0600-0000E6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1" name="Text Box 56">
          <a:extLst>
            <a:ext uri="{FF2B5EF4-FFF2-40B4-BE49-F238E27FC236}">
              <a16:creationId xmlns:a16="http://schemas.microsoft.com/office/drawing/2014/main" xmlns="" id="{00000000-0008-0000-0600-0000E7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2" name="Text Box 57">
          <a:extLst>
            <a:ext uri="{FF2B5EF4-FFF2-40B4-BE49-F238E27FC236}">
              <a16:creationId xmlns:a16="http://schemas.microsoft.com/office/drawing/2014/main" xmlns="" id="{00000000-0008-0000-0600-0000E8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3" name="Text Box 58">
          <a:extLst>
            <a:ext uri="{FF2B5EF4-FFF2-40B4-BE49-F238E27FC236}">
              <a16:creationId xmlns:a16="http://schemas.microsoft.com/office/drawing/2014/main" xmlns="" id="{00000000-0008-0000-0600-0000E9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4" name="Text Box 59">
          <a:extLst>
            <a:ext uri="{FF2B5EF4-FFF2-40B4-BE49-F238E27FC236}">
              <a16:creationId xmlns:a16="http://schemas.microsoft.com/office/drawing/2014/main" xmlns="" id="{00000000-0008-0000-0600-0000EA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5" name="Text Box 60">
          <a:extLst>
            <a:ext uri="{FF2B5EF4-FFF2-40B4-BE49-F238E27FC236}">
              <a16:creationId xmlns:a16="http://schemas.microsoft.com/office/drawing/2014/main" xmlns="" id="{00000000-0008-0000-0600-0000EB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6" name="Text Box 61">
          <a:extLst>
            <a:ext uri="{FF2B5EF4-FFF2-40B4-BE49-F238E27FC236}">
              <a16:creationId xmlns:a16="http://schemas.microsoft.com/office/drawing/2014/main" xmlns="" id="{00000000-0008-0000-0600-0000EC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7" name="Text Box 62">
          <a:extLst>
            <a:ext uri="{FF2B5EF4-FFF2-40B4-BE49-F238E27FC236}">
              <a16:creationId xmlns:a16="http://schemas.microsoft.com/office/drawing/2014/main" xmlns="" id="{00000000-0008-0000-0600-0000ED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8" name="Text Box 63">
          <a:extLst>
            <a:ext uri="{FF2B5EF4-FFF2-40B4-BE49-F238E27FC236}">
              <a16:creationId xmlns:a16="http://schemas.microsoft.com/office/drawing/2014/main" xmlns="" id="{00000000-0008-0000-0600-0000EE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79" name="Text Box 64">
          <a:extLst>
            <a:ext uri="{FF2B5EF4-FFF2-40B4-BE49-F238E27FC236}">
              <a16:creationId xmlns:a16="http://schemas.microsoft.com/office/drawing/2014/main" xmlns="" id="{00000000-0008-0000-0600-0000EF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0" name="Text Box 65">
          <a:extLst>
            <a:ext uri="{FF2B5EF4-FFF2-40B4-BE49-F238E27FC236}">
              <a16:creationId xmlns:a16="http://schemas.microsoft.com/office/drawing/2014/main" xmlns="" id="{00000000-0008-0000-0600-0000F0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1" name="Text Box 66">
          <a:extLst>
            <a:ext uri="{FF2B5EF4-FFF2-40B4-BE49-F238E27FC236}">
              <a16:creationId xmlns:a16="http://schemas.microsoft.com/office/drawing/2014/main" xmlns="" id="{00000000-0008-0000-0600-0000F1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2" name="Text Box 67">
          <a:extLst>
            <a:ext uri="{FF2B5EF4-FFF2-40B4-BE49-F238E27FC236}">
              <a16:creationId xmlns:a16="http://schemas.microsoft.com/office/drawing/2014/main" xmlns="" id="{00000000-0008-0000-0600-0000F2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3" name="Text Box 68">
          <a:extLst>
            <a:ext uri="{FF2B5EF4-FFF2-40B4-BE49-F238E27FC236}">
              <a16:creationId xmlns:a16="http://schemas.microsoft.com/office/drawing/2014/main" xmlns="" id="{00000000-0008-0000-0600-0000F3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4" name="Text Box 69">
          <a:extLst>
            <a:ext uri="{FF2B5EF4-FFF2-40B4-BE49-F238E27FC236}">
              <a16:creationId xmlns:a16="http://schemas.microsoft.com/office/drawing/2014/main" xmlns="" id="{00000000-0008-0000-0600-0000F4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5" name="Text Box 70">
          <a:extLst>
            <a:ext uri="{FF2B5EF4-FFF2-40B4-BE49-F238E27FC236}">
              <a16:creationId xmlns:a16="http://schemas.microsoft.com/office/drawing/2014/main" xmlns="" id="{00000000-0008-0000-0600-0000F5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6" name="Text Box 71">
          <a:extLst>
            <a:ext uri="{FF2B5EF4-FFF2-40B4-BE49-F238E27FC236}">
              <a16:creationId xmlns:a16="http://schemas.microsoft.com/office/drawing/2014/main" xmlns="" id="{00000000-0008-0000-0600-0000F6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7" name="Text Box 72">
          <a:extLst>
            <a:ext uri="{FF2B5EF4-FFF2-40B4-BE49-F238E27FC236}">
              <a16:creationId xmlns:a16="http://schemas.microsoft.com/office/drawing/2014/main" xmlns="" id="{00000000-0008-0000-0600-0000F7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8" name="Text Box 73">
          <a:extLst>
            <a:ext uri="{FF2B5EF4-FFF2-40B4-BE49-F238E27FC236}">
              <a16:creationId xmlns:a16="http://schemas.microsoft.com/office/drawing/2014/main" xmlns="" id="{00000000-0008-0000-0600-0000F8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89" name="Text Box 74">
          <a:extLst>
            <a:ext uri="{FF2B5EF4-FFF2-40B4-BE49-F238E27FC236}">
              <a16:creationId xmlns:a16="http://schemas.microsoft.com/office/drawing/2014/main" xmlns="" id="{00000000-0008-0000-0600-0000F9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0" name="Text Box 75">
          <a:extLst>
            <a:ext uri="{FF2B5EF4-FFF2-40B4-BE49-F238E27FC236}">
              <a16:creationId xmlns:a16="http://schemas.microsoft.com/office/drawing/2014/main" xmlns="" id="{00000000-0008-0000-0600-0000FA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1" name="Text Box 76">
          <a:extLst>
            <a:ext uri="{FF2B5EF4-FFF2-40B4-BE49-F238E27FC236}">
              <a16:creationId xmlns:a16="http://schemas.microsoft.com/office/drawing/2014/main" xmlns="" id="{00000000-0008-0000-0600-0000FB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2" name="Text Box 77">
          <a:extLst>
            <a:ext uri="{FF2B5EF4-FFF2-40B4-BE49-F238E27FC236}">
              <a16:creationId xmlns:a16="http://schemas.microsoft.com/office/drawing/2014/main" xmlns="" id="{00000000-0008-0000-0600-0000FC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3" name="Text Box 78">
          <a:extLst>
            <a:ext uri="{FF2B5EF4-FFF2-40B4-BE49-F238E27FC236}">
              <a16:creationId xmlns:a16="http://schemas.microsoft.com/office/drawing/2014/main" xmlns="" id="{00000000-0008-0000-0600-0000FD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4" name="Text Box 79">
          <a:extLst>
            <a:ext uri="{FF2B5EF4-FFF2-40B4-BE49-F238E27FC236}">
              <a16:creationId xmlns:a16="http://schemas.microsoft.com/office/drawing/2014/main" xmlns="" id="{00000000-0008-0000-0600-0000FE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5" name="Text Box 80">
          <a:extLst>
            <a:ext uri="{FF2B5EF4-FFF2-40B4-BE49-F238E27FC236}">
              <a16:creationId xmlns:a16="http://schemas.microsoft.com/office/drawing/2014/main" xmlns="" id="{00000000-0008-0000-0600-0000FF0F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6" name="Text Box 81">
          <a:extLst>
            <a:ext uri="{FF2B5EF4-FFF2-40B4-BE49-F238E27FC236}">
              <a16:creationId xmlns:a16="http://schemas.microsoft.com/office/drawing/2014/main" xmlns="" id="{00000000-0008-0000-0600-000000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7" name="Text Box 82">
          <a:extLst>
            <a:ext uri="{FF2B5EF4-FFF2-40B4-BE49-F238E27FC236}">
              <a16:creationId xmlns:a16="http://schemas.microsoft.com/office/drawing/2014/main" xmlns="" id="{00000000-0008-0000-0600-000001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8" name="Text Box 83">
          <a:extLst>
            <a:ext uri="{FF2B5EF4-FFF2-40B4-BE49-F238E27FC236}">
              <a16:creationId xmlns:a16="http://schemas.microsoft.com/office/drawing/2014/main" xmlns="" id="{00000000-0008-0000-0600-000002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099" name="Text Box 84">
          <a:extLst>
            <a:ext uri="{FF2B5EF4-FFF2-40B4-BE49-F238E27FC236}">
              <a16:creationId xmlns:a16="http://schemas.microsoft.com/office/drawing/2014/main" xmlns="" id="{00000000-0008-0000-0600-000003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00" name="Text Box 85">
          <a:extLst>
            <a:ext uri="{FF2B5EF4-FFF2-40B4-BE49-F238E27FC236}">
              <a16:creationId xmlns:a16="http://schemas.microsoft.com/office/drawing/2014/main" xmlns="" id="{00000000-0008-0000-0600-000004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01" name="Text Box 86">
          <a:extLst>
            <a:ext uri="{FF2B5EF4-FFF2-40B4-BE49-F238E27FC236}">
              <a16:creationId xmlns:a16="http://schemas.microsoft.com/office/drawing/2014/main" xmlns="" id="{00000000-0008-0000-0600-000005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02" name="Text Box 87">
          <a:extLst>
            <a:ext uri="{FF2B5EF4-FFF2-40B4-BE49-F238E27FC236}">
              <a16:creationId xmlns:a16="http://schemas.microsoft.com/office/drawing/2014/main" xmlns="" id="{00000000-0008-0000-0600-000006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03" name="Text Box 88">
          <a:extLst>
            <a:ext uri="{FF2B5EF4-FFF2-40B4-BE49-F238E27FC236}">
              <a16:creationId xmlns:a16="http://schemas.microsoft.com/office/drawing/2014/main" xmlns="" id="{00000000-0008-0000-0600-000007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04" name="Text Box 89">
          <a:extLst>
            <a:ext uri="{FF2B5EF4-FFF2-40B4-BE49-F238E27FC236}">
              <a16:creationId xmlns:a16="http://schemas.microsoft.com/office/drawing/2014/main" xmlns="" id="{00000000-0008-0000-0600-000008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05" name="Text Box 90">
          <a:extLst>
            <a:ext uri="{FF2B5EF4-FFF2-40B4-BE49-F238E27FC236}">
              <a16:creationId xmlns:a16="http://schemas.microsoft.com/office/drawing/2014/main" xmlns="" id="{00000000-0008-0000-0600-000009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06" name="Text Box 91">
          <a:extLst>
            <a:ext uri="{FF2B5EF4-FFF2-40B4-BE49-F238E27FC236}">
              <a16:creationId xmlns:a16="http://schemas.microsoft.com/office/drawing/2014/main" xmlns="" id="{00000000-0008-0000-0600-00000A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07" name="Text Box 92">
          <a:extLst>
            <a:ext uri="{FF2B5EF4-FFF2-40B4-BE49-F238E27FC236}">
              <a16:creationId xmlns:a16="http://schemas.microsoft.com/office/drawing/2014/main" xmlns="" id="{00000000-0008-0000-0600-00000B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108" name="Text Box 93">
          <a:extLst>
            <a:ext uri="{FF2B5EF4-FFF2-40B4-BE49-F238E27FC236}">
              <a16:creationId xmlns:a16="http://schemas.microsoft.com/office/drawing/2014/main" xmlns="" id="{00000000-0008-0000-0600-00000C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158751</xdr:rowOff>
    </xdr:to>
    <xdr:sp macro="" textlink="">
      <xdr:nvSpPr>
        <xdr:cNvPr id="4109" name="Text Box 94">
          <a:extLst>
            <a:ext uri="{FF2B5EF4-FFF2-40B4-BE49-F238E27FC236}">
              <a16:creationId xmlns:a16="http://schemas.microsoft.com/office/drawing/2014/main" xmlns="" id="{00000000-0008-0000-0600-00000D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625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0" name="Text Box 95">
          <a:extLst>
            <a:ext uri="{FF2B5EF4-FFF2-40B4-BE49-F238E27FC236}">
              <a16:creationId xmlns:a16="http://schemas.microsoft.com/office/drawing/2014/main" xmlns="" id="{00000000-0008-0000-0600-00000E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1" name="Text Box 96">
          <a:extLst>
            <a:ext uri="{FF2B5EF4-FFF2-40B4-BE49-F238E27FC236}">
              <a16:creationId xmlns:a16="http://schemas.microsoft.com/office/drawing/2014/main" xmlns="" id="{00000000-0008-0000-0600-00000F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2" name="Text Box 97">
          <a:extLst>
            <a:ext uri="{FF2B5EF4-FFF2-40B4-BE49-F238E27FC236}">
              <a16:creationId xmlns:a16="http://schemas.microsoft.com/office/drawing/2014/main" xmlns="" id="{00000000-0008-0000-0600-000010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3" name="Text Box 98">
          <a:extLst>
            <a:ext uri="{FF2B5EF4-FFF2-40B4-BE49-F238E27FC236}">
              <a16:creationId xmlns:a16="http://schemas.microsoft.com/office/drawing/2014/main" xmlns="" id="{00000000-0008-0000-0600-000011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4" name="Text Box 99">
          <a:extLst>
            <a:ext uri="{FF2B5EF4-FFF2-40B4-BE49-F238E27FC236}">
              <a16:creationId xmlns:a16="http://schemas.microsoft.com/office/drawing/2014/main" xmlns="" id="{00000000-0008-0000-0600-000012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5" name="Text Box 100">
          <a:extLst>
            <a:ext uri="{FF2B5EF4-FFF2-40B4-BE49-F238E27FC236}">
              <a16:creationId xmlns:a16="http://schemas.microsoft.com/office/drawing/2014/main" xmlns="" id="{00000000-0008-0000-0600-000013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6" name="Text Box 101">
          <a:extLst>
            <a:ext uri="{FF2B5EF4-FFF2-40B4-BE49-F238E27FC236}">
              <a16:creationId xmlns:a16="http://schemas.microsoft.com/office/drawing/2014/main" xmlns="" id="{00000000-0008-0000-0600-000014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7" name="Text Box 102">
          <a:extLst>
            <a:ext uri="{FF2B5EF4-FFF2-40B4-BE49-F238E27FC236}">
              <a16:creationId xmlns:a16="http://schemas.microsoft.com/office/drawing/2014/main" xmlns="" id="{00000000-0008-0000-0600-000015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8" name="Text Box 103">
          <a:extLst>
            <a:ext uri="{FF2B5EF4-FFF2-40B4-BE49-F238E27FC236}">
              <a16:creationId xmlns:a16="http://schemas.microsoft.com/office/drawing/2014/main" xmlns="" id="{00000000-0008-0000-0600-000016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19" name="Text Box 104">
          <a:extLst>
            <a:ext uri="{FF2B5EF4-FFF2-40B4-BE49-F238E27FC236}">
              <a16:creationId xmlns:a16="http://schemas.microsoft.com/office/drawing/2014/main" xmlns="" id="{00000000-0008-0000-0600-000017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0" name="Text Box 105">
          <a:extLst>
            <a:ext uri="{FF2B5EF4-FFF2-40B4-BE49-F238E27FC236}">
              <a16:creationId xmlns:a16="http://schemas.microsoft.com/office/drawing/2014/main" xmlns="" id="{00000000-0008-0000-0600-000018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1" name="Text Box 106">
          <a:extLst>
            <a:ext uri="{FF2B5EF4-FFF2-40B4-BE49-F238E27FC236}">
              <a16:creationId xmlns:a16="http://schemas.microsoft.com/office/drawing/2014/main" xmlns="" id="{00000000-0008-0000-0600-000019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2" name="Text Box 107">
          <a:extLst>
            <a:ext uri="{FF2B5EF4-FFF2-40B4-BE49-F238E27FC236}">
              <a16:creationId xmlns:a16="http://schemas.microsoft.com/office/drawing/2014/main" xmlns="" id="{00000000-0008-0000-0600-00001A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3" name="Text Box 108">
          <a:extLst>
            <a:ext uri="{FF2B5EF4-FFF2-40B4-BE49-F238E27FC236}">
              <a16:creationId xmlns:a16="http://schemas.microsoft.com/office/drawing/2014/main" xmlns="" id="{00000000-0008-0000-0600-00001B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4" name="Text Box 109">
          <a:extLst>
            <a:ext uri="{FF2B5EF4-FFF2-40B4-BE49-F238E27FC236}">
              <a16:creationId xmlns:a16="http://schemas.microsoft.com/office/drawing/2014/main" xmlns="" id="{00000000-0008-0000-0600-00001C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5" name="Text Box 110">
          <a:extLst>
            <a:ext uri="{FF2B5EF4-FFF2-40B4-BE49-F238E27FC236}">
              <a16:creationId xmlns:a16="http://schemas.microsoft.com/office/drawing/2014/main" xmlns="" id="{00000000-0008-0000-0600-00001D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6" name="Text Box 111">
          <a:extLst>
            <a:ext uri="{FF2B5EF4-FFF2-40B4-BE49-F238E27FC236}">
              <a16:creationId xmlns:a16="http://schemas.microsoft.com/office/drawing/2014/main" xmlns="" id="{00000000-0008-0000-0600-00001E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7" name="Text Box 112">
          <a:extLst>
            <a:ext uri="{FF2B5EF4-FFF2-40B4-BE49-F238E27FC236}">
              <a16:creationId xmlns:a16="http://schemas.microsoft.com/office/drawing/2014/main" xmlns="" id="{00000000-0008-0000-0600-00001F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8" name="Text Box 113">
          <a:extLst>
            <a:ext uri="{FF2B5EF4-FFF2-40B4-BE49-F238E27FC236}">
              <a16:creationId xmlns:a16="http://schemas.microsoft.com/office/drawing/2014/main" xmlns="" id="{00000000-0008-0000-0600-000020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29" name="Text Box 114">
          <a:extLst>
            <a:ext uri="{FF2B5EF4-FFF2-40B4-BE49-F238E27FC236}">
              <a16:creationId xmlns:a16="http://schemas.microsoft.com/office/drawing/2014/main" xmlns="" id="{00000000-0008-0000-0600-000021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30" name="Text Box 115">
          <a:extLst>
            <a:ext uri="{FF2B5EF4-FFF2-40B4-BE49-F238E27FC236}">
              <a16:creationId xmlns:a16="http://schemas.microsoft.com/office/drawing/2014/main" xmlns="" id="{00000000-0008-0000-0600-000022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31" name="Text Box 116">
          <a:extLst>
            <a:ext uri="{FF2B5EF4-FFF2-40B4-BE49-F238E27FC236}">
              <a16:creationId xmlns:a16="http://schemas.microsoft.com/office/drawing/2014/main" xmlns="" id="{00000000-0008-0000-0600-000023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32" name="Text Box 117">
          <a:extLst>
            <a:ext uri="{FF2B5EF4-FFF2-40B4-BE49-F238E27FC236}">
              <a16:creationId xmlns:a16="http://schemas.microsoft.com/office/drawing/2014/main" xmlns="" id="{00000000-0008-0000-0600-000024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40</xdr:row>
      <xdr:rowOff>0</xdr:rowOff>
    </xdr:from>
    <xdr:to>
      <xdr:col>29</xdr:col>
      <xdr:colOff>2162175</xdr:colOff>
      <xdr:row>40</xdr:row>
      <xdr:rowOff>161925</xdr:rowOff>
    </xdr:to>
    <xdr:sp macro="" textlink="">
      <xdr:nvSpPr>
        <xdr:cNvPr id="4133" name="Text Box 118">
          <a:extLst>
            <a:ext uri="{FF2B5EF4-FFF2-40B4-BE49-F238E27FC236}">
              <a16:creationId xmlns:a16="http://schemas.microsoft.com/office/drawing/2014/main" xmlns="" id="{00000000-0008-0000-0600-000025100000}"/>
            </a:ext>
          </a:extLst>
        </xdr:cNvPr>
        <xdr:cNvSpPr txBox="1">
          <a:spLocks noChangeArrowheads="1"/>
        </xdr:cNvSpPr>
      </xdr:nvSpPr>
      <xdr:spPr bwMode="auto">
        <a:xfrm>
          <a:off x="26498550" y="194310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84</xdr:row>
      <xdr:rowOff>0</xdr:rowOff>
    </xdr:from>
    <xdr:to>
      <xdr:col>29</xdr:col>
      <xdr:colOff>2162175</xdr:colOff>
      <xdr:row>84</xdr:row>
      <xdr:rowOff>161925</xdr:rowOff>
    </xdr:to>
    <xdr:sp macro="" textlink="">
      <xdr:nvSpPr>
        <xdr:cNvPr id="4134" name="Text Box 119">
          <a:extLst>
            <a:ext uri="{FF2B5EF4-FFF2-40B4-BE49-F238E27FC236}">
              <a16:creationId xmlns:a16="http://schemas.microsoft.com/office/drawing/2014/main" xmlns="" id="{00000000-0008-0000-0600-000026100000}"/>
            </a:ext>
          </a:extLst>
        </xdr:cNvPr>
        <xdr:cNvSpPr txBox="1">
          <a:spLocks noChangeArrowheads="1"/>
        </xdr:cNvSpPr>
      </xdr:nvSpPr>
      <xdr:spPr bwMode="auto">
        <a:xfrm>
          <a:off x="26498550" y="44805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84</xdr:row>
      <xdr:rowOff>0</xdr:rowOff>
    </xdr:from>
    <xdr:to>
      <xdr:col>29</xdr:col>
      <xdr:colOff>2162175</xdr:colOff>
      <xdr:row>84</xdr:row>
      <xdr:rowOff>161925</xdr:rowOff>
    </xdr:to>
    <xdr:sp macro="" textlink="">
      <xdr:nvSpPr>
        <xdr:cNvPr id="4135" name="Text Box 120">
          <a:extLst>
            <a:ext uri="{FF2B5EF4-FFF2-40B4-BE49-F238E27FC236}">
              <a16:creationId xmlns:a16="http://schemas.microsoft.com/office/drawing/2014/main" xmlns="" id="{00000000-0008-0000-0600-000027100000}"/>
            </a:ext>
          </a:extLst>
        </xdr:cNvPr>
        <xdr:cNvSpPr txBox="1">
          <a:spLocks noChangeArrowheads="1"/>
        </xdr:cNvSpPr>
      </xdr:nvSpPr>
      <xdr:spPr bwMode="auto">
        <a:xfrm>
          <a:off x="26498550" y="44805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36" name="Text Box 123">
          <a:extLst>
            <a:ext uri="{FF2B5EF4-FFF2-40B4-BE49-F238E27FC236}">
              <a16:creationId xmlns:a16="http://schemas.microsoft.com/office/drawing/2014/main" xmlns="" id="{00000000-0008-0000-0600-000028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37" name="Text Box 124">
          <a:extLst>
            <a:ext uri="{FF2B5EF4-FFF2-40B4-BE49-F238E27FC236}">
              <a16:creationId xmlns:a16="http://schemas.microsoft.com/office/drawing/2014/main" xmlns="" id="{00000000-0008-0000-0600-000029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38" name="Text Box 125">
          <a:extLst>
            <a:ext uri="{FF2B5EF4-FFF2-40B4-BE49-F238E27FC236}">
              <a16:creationId xmlns:a16="http://schemas.microsoft.com/office/drawing/2014/main" xmlns="" id="{00000000-0008-0000-0600-00002A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39" name="Text Box 126">
          <a:extLst>
            <a:ext uri="{FF2B5EF4-FFF2-40B4-BE49-F238E27FC236}">
              <a16:creationId xmlns:a16="http://schemas.microsoft.com/office/drawing/2014/main" xmlns="" id="{00000000-0008-0000-0600-00002B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40" name="Text Box 127">
          <a:extLst>
            <a:ext uri="{FF2B5EF4-FFF2-40B4-BE49-F238E27FC236}">
              <a16:creationId xmlns:a16="http://schemas.microsoft.com/office/drawing/2014/main" xmlns="" id="{00000000-0008-0000-0600-00002C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41" name="Text Box 128">
          <a:extLst>
            <a:ext uri="{FF2B5EF4-FFF2-40B4-BE49-F238E27FC236}">
              <a16:creationId xmlns:a16="http://schemas.microsoft.com/office/drawing/2014/main" xmlns="" id="{00000000-0008-0000-0600-00002D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42" name="Text Box 129">
          <a:extLst>
            <a:ext uri="{FF2B5EF4-FFF2-40B4-BE49-F238E27FC236}">
              <a16:creationId xmlns:a16="http://schemas.microsoft.com/office/drawing/2014/main" xmlns="" id="{00000000-0008-0000-0600-00002E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143" name="Text Box 130">
          <a:extLst>
            <a:ext uri="{FF2B5EF4-FFF2-40B4-BE49-F238E27FC236}">
              <a16:creationId xmlns:a16="http://schemas.microsoft.com/office/drawing/2014/main" xmlns="" id="{00000000-0008-0000-0600-00002F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2162175</xdr:colOff>
      <xdr:row>72</xdr:row>
      <xdr:rowOff>0</xdr:rowOff>
    </xdr:from>
    <xdr:to>
      <xdr:col>29</xdr:col>
      <xdr:colOff>2247900</xdr:colOff>
      <xdr:row>72</xdr:row>
      <xdr:rowOff>200025</xdr:rowOff>
    </xdr:to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00000000-0008-0000-0600-000030100000}"/>
            </a:ext>
          </a:extLst>
        </xdr:cNvPr>
        <xdr:cNvSpPr txBox="1">
          <a:spLocks noChangeArrowheads="1"/>
        </xdr:cNvSpPr>
      </xdr:nvSpPr>
      <xdr:spPr bwMode="auto">
        <a:xfrm>
          <a:off x="26498550" y="381000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72</xdr:row>
      <xdr:rowOff>0</xdr:rowOff>
    </xdr:from>
    <xdr:to>
      <xdr:col>29</xdr:col>
      <xdr:colOff>2247900</xdr:colOff>
      <xdr:row>72</xdr:row>
      <xdr:rowOff>200025</xdr:rowOff>
    </xdr:to>
    <xdr:sp macro="" textlink="">
      <xdr:nvSpPr>
        <xdr:cNvPr id="4145" name="Text Box 118">
          <a:extLst>
            <a:ext uri="{FF2B5EF4-FFF2-40B4-BE49-F238E27FC236}">
              <a16:creationId xmlns:a16="http://schemas.microsoft.com/office/drawing/2014/main" xmlns="" id="{00000000-0008-0000-0600-000031100000}"/>
            </a:ext>
          </a:extLst>
        </xdr:cNvPr>
        <xdr:cNvSpPr txBox="1">
          <a:spLocks noChangeArrowheads="1"/>
        </xdr:cNvSpPr>
      </xdr:nvSpPr>
      <xdr:spPr bwMode="auto">
        <a:xfrm>
          <a:off x="26498550" y="381000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29</xdr:col>
      <xdr:colOff>2162175</xdr:colOff>
      <xdr:row>36</xdr:row>
      <xdr:rowOff>0</xdr:rowOff>
    </xdr:from>
    <xdr:to>
      <xdr:col>29</xdr:col>
      <xdr:colOff>2162175</xdr:colOff>
      <xdr:row>36</xdr:row>
      <xdr:rowOff>165287</xdr:rowOff>
    </xdr:to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00000000-0008-0000-0600-000032100000}"/>
            </a:ext>
          </a:extLst>
        </xdr:cNvPr>
        <xdr:cNvSpPr txBox="1">
          <a:spLocks noChangeArrowheads="1"/>
        </xdr:cNvSpPr>
      </xdr:nvSpPr>
      <xdr:spPr bwMode="auto">
        <a:xfrm>
          <a:off x="26498550" y="16325850"/>
          <a:ext cx="0" cy="3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47" name="Text Box 3">
          <a:extLst>
            <a:ext uri="{FF2B5EF4-FFF2-40B4-BE49-F238E27FC236}">
              <a16:creationId xmlns:a16="http://schemas.microsoft.com/office/drawing/2014/main" xmlns="" id="{00000000-0008-0000-0600-000033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48" name="Text Box 4">
          <a:extLst>
            <a:ext uri="{FF2B5EF4-FFF2-40B4-BE49-F238E27FC236}">
              <a16:creationId xmlns:a16="http://schemas.microsoft.com/office/drawing/2014/main" xmlns="" id="{00000000-0008-0000-0600-000034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49" name="Text Box 5">
          <a:extLst>
            <a:ext uri="{FF2B5EF4-FFF2-40B4-BE49-F238E27FC236}">
              <a16:creationId xmlns:a16="http://schemas.microsoft.com/office/drawing/2014/main" xmlns="" id="{00000000-0008-0000-0600-000035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0" name="Text Box 6">
          <a:extLst>
            <a:ext uri="{FF2B5EF4-FFF2-40B4-BE49-F238E27FC236}">
              <a16:creationId xmlns:a16="http://schemas.microsoft.com/office/drawing/2014/main" xmlns="" id="{00000000-0008-0000-0600-000036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1" name="Text Box 7">
          <a:extLst>
            <a:ext uri="{FF2B5EF4-FFF2-40B4-BE49-F238E27FC236}">
              <a16:creationId xmlns:a16="http://schemas.microsoft.com/office/drawing/2014/main" xmlns="" id="{00000000-0008-0000-0600-000037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2" name="Text Box 8">
          <a:extLst>
            <a:ext uri="{FF2B5EF4-FFF2-40B4-BE49-F238E27FC236}">
              <a16:creationId xmlns:a16="http://schemas.microsoft.com/office/drawing/2014/main" xmlns="" id="{00000000-0008-0000-0600-000038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3" name="Text Box 9">
          <a:extLst>
            <a:ext uri="{FF2B5EF4-FFF2-40B4-BE49-F238E27FC236}">
              <a16:creationId xmlns:a16="http://schemas.microsoft.com/office/drawing/2014/main" xmlns="" id="{00000000-0008-0000-0600-000039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4" name="Text Box 10">
          <a:extLst>
            <a:ext uri="{FF2B5EF4-FFF2-40B4-BE49-F238E27FC236}">
              <a16:creationId xmlns:a16="http://schemas.microsoft.com/office/drawing/2014/main" xmlns="" id="{00000000-0008-0000-0600-00003A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5" name="Text Box 11">
          <a:extLst>
            <a:ext uri="{FF2B5EF4-FFF2-40B4-BE49-F238E27FC236}">
              <a16:creationId xmlns:a16="http://schemas.microsoft.com/office/drawing/2014/main" xmlns="" id="{00000000-0008-0000-0600-00003B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6" name="Text Box 12">
          <a:extLst>
            <a:ext uri="{FF2B5EF4-FFF2-40B4-BE49-F238E27FC236}">
              <a16:creationId xmlns:a16="http://schemas.microsoft.com/office/drawing/2014/main" xmlns="" id="{00000000-0008-0000-0600-00003C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7" name="Text Box 13">
          <a:extLst>
            <a:ext uri="{FF2B5EF4-FFF2-40B4-BE49-F238E27FC236}">
              <a16:creationId xmlns:a16="http://schemas.microsoft.com/office/drawing/2014/main" xmlns="" id="{00000000-0008-0000-0600-00003D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8" name="Text Box 14">
          <a:extLst>
            <a:ext uri="{FF2B5EF4-FFF2-40B4-BE49-F238E27FC236}">
              <a16:creationId xmlns:a16="http://schemas.microsoft.com/office/drawing/2014/main" xmlns="" id="{00000000-0008-0000-0600-00003E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xmlns="" id="{00000000-0008-0000-0600-00003F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0" name="Text Box 16">
          <a:extLst>
            <a:ext uri="{FF2B5EF4-FFF2-40B4-BE49-F238E27FC236}">
              <a16:creationId xmlns:a16="http://schemas.microsoft.com/office/drawing/2014/main" xmlns="" id="{00000000-0008-0000-0600-000040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1" name="Text Box 17">
          <a:extLst>
            <a:ext uri="{FF2B5EF4-FFF2-40B4-BE49-F238E27FC236}">
              <a16:creationId xmlns:a16="http://schemas.microsoft.com/office/drawing/2014/main" xmlns="" id="{00000000-0008-0000-0600-000041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2" name="Text Box 18">
          <a:extLst>
            <a:ext uri="{FF2B5EF4-FFF2-40B4-BE49-F238E27FC236}">
              <a16:creationId xmlns:a16="http://schemas.microsoft.com/office/drawing/2014/main" xmlns="" id="{00000000-0008-0000-0600-000042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3" name="Text Box 19">
          <a:extLst>
            <a:ext uri="{FF2B5EF4-FFF2-40B4-BE49-F238E27FC236}">
              <a16:creationId xmlns:a16="http://schemas.microsoft.com/office/drawing/2014/main" xmlns="" id="{00000000-0008-0000-0600-000043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4" name="Text Box 20">
          <a:extLst>
            <a:ext uri="{FF2B5EF4-FFF2-40B4-BE49-F238E27FC236}">
              <a16:creationId xmlns:a16="http://schemas.microsoft.com/office/drawing/2014/main" xmlns="" id="{00000000-0008-0000-0600-000044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5" name="Text Box 21">
          <a:extLst>
            <a:ext uri="{FF2B5EF4-FFF2-40B4-BE49-F238E27FC236}">
              <a16:creationId xmlns:a16="http://schemas.microsoft.com/office/drawing/2014/main" xmlns="" id="{00000000-0008-0000-0600-000045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6" name="Text Box 22">
          <a:extLst>
            <a:ext uri="{FF2B5EF4-FFF2-40B4-BE49-F238E27FC236}">
              <a16:creationId xmlns:a16="http://schemas.microsoft.com/office/drawing/2014/main" xmlns="" id="{00000000-0008-0000-0600-000046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7" name="Text Box 23">
          <a:extLst>
            <a:ext uri="{FF2B5EF4-FFF2-40B4-BE49-F238E27FC236}">
              <a16:creationId xmlns:a16="http://schemas.microsoft.com/office/drawing/2014/main" xmlns="" id="{00000000-0008-0000-0600-000047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8" name="Text Box 24">
          <a:extLst>
            <a:ext uri="{FF2B5EF4-FFF2-40B4-BE49-F238E27FC236}">
              <a16:creationId xmlns:a16="http://schemas.microsoft.com/office/drawing/2014/main" xmlns="" id="{00000000-0008-0000-0600-000048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69" name="Text Box 25">
          <a:extLst>
            <a:ext uri="{FF2B5EF4-FFF2-40B4-BE49-F238E27FC236}">
              <a16:creationId xmlns:a16="http://schemas.microsoft.com/office/drawing/2014/main" xmlns="" id="{00000000-0008-0000-0600-000049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0" name="Text Box 26">
          <a:extLst>
            <a:ext uri="{FF2B5EF4-FFF2-40B4-BE49-F238E27FC236}">
              <a16:creationId xmlns:a16="http://schemas.microsoft.com/office/drawing/2014/main" xmlns="" id="{00000000-0008-0000-0600-00004A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1" name="Text Box 27">
          <a:extLst>
            <a:ext uri="{FF2B5EF4-FFF2-40B4-BE49-F238E27FC236}">
              <a16:creationId xmlns:a16="http://schemas.microsoft.com/office/drawing/2014/main" xmlns="" id="{00000000-0008-0000-0600-00004B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2" name="Text Box 28">
          <a:extLst>
            <a:ext uri="{FF2B5EF4-FFF2-40B4-BE49-F238E27FC236}">
              <a16:creationId xmlns:a16="http://schemas.microsoft.com/office/drawing/2014/main" xmlns="" id="{00000000-0008-0000-0600-00004C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3" name="Text Box 29">
          <a:extLst>
            <a:ext uri="{FF2B5EF4-FFF2-40B4-BE49-F238E27FC236}">
              <a16:creationId xmlns:a16="http://schemas.microsoft.com/office/drawing/2014/main" xmlns="" id="{00000000-0008-0000-0600-00004D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4" name="Text Box 30">
          <a:extLst>
            <a:ext uri="{FF2B5EF4-FFF2-40B4-BE49-F238E27FC236}">
              <a16:creationId xmlns:a16="http://schemas.microsoft.com/office/drawing/2014/main" xmlns="" id="{00000000-0008-0000-0600-00004E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5" name="Text Box 31">
          <a:extLst>
            <a:ext uri="{FF2B5EF4-FFF2-40B4-BE49-F238E27FC236}">
              <a16:creationId xmlns:a16="http://schemas.microsoft.com/office/drawing/2014/main" xmlns="" id="{00000000-0008-0000-0600-00004F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6" name="Text Box 32">
          <a:extLst>
            <a:ext uri="{FF2B5EF4-FFF2-40B4-BE49-F238E27FC236}">
              <a16:creationId xmlns:a16="http://schemas.microsoft.com/office/drawing/2014/main" xmlns="" id="{00000000-0008-0000-0600-000050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7" name="Text Box 33">
          <a:extLst>
            <a:ext uri="{FF2B5EF4-FFF2-40B4-BE49-F238E27FC236}">
              <a16:creationId xmlns:a16="http://schemas.microsoft.com/office/drawing/2014/main" xmlns="" id="{00000000-0008-0000-0600-000051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8" name="Text Box 34">
          <a:extLst>
            <a:ext uri="{FF2B5EF4-FFF2-40B4-BE49-F238E27FC236}">
              <a16:creationId xmlns:a16="http://schemas.microsoft.com/office/drawing/2014/main" xmlns="" id="{00000000-0008-0000-0600-000052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79" name="Text Box 35">
          <a:extLst>
            <a:ext uri="{FF2B5EF4-FFF2-40B4-BE49-F238E27FC236}">
              <a16:creationId xmlns:a16="http://schemas.microsoft.com/office/drawing/2014/main" xmlns="" id="{00000000-0008-0000-0600-000053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0" name="Text Box 36">
          <a:extLst>
            <a:ext uri="{FF2B5EF4-FFF2-40B4-BE49-F238E27FC236}">
              <a16:creationId xmlns:a16="http://schemas.microsoft.com/office/drawing/2014/main" xmlns="" id="{00000000-0008-0000-0600-000054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1" name="Text Box 37">
          <a:extLst>
            <a:ext uri="{FF2B5EF4-FFF2-40B4-BE49-F238E27FC236}">
              <a16:creationId xmlns:a16="http://schemas.microsoft.com/office/drawing/2014/main" xmlns="" id="{00000000-0008-0000-0600-000055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2" name="Text Box 38">
          <a:extLst>
            <a:ext uri="{FF2B5EF4-FFF2-40B4-BE49-F238E27FC236}">
              <a16:creationId xmlns:a16="http://schemas.microsoft.com/office/drawing/2014/main" xmlns="" id="{00000000-0008-0000-0600-000056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3" name="Text Box 39">
          <a:extLst>
            <a:ext uri="{FF2B5EF4-FFF2-40B4-BE49-F238E27FC236}">
              <a16:creationId xmlns:a16="http://schemas.microsoft.com/office/drawing/2014/main" xmlns="" id="{00000000-0008-0000-0600-000057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4" name="Text Box 40">
          <a:extLst>
            <a:ext uri="{FF2B5EF4-FFF2-40B4-BE49-F238E27FC236}">
              <a16:creationId xmlns:a16="http://schemas.microsoft.com/office/drawing/2014/main" xmlns="" id="{00000000-0008-0000-0600-000058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5" name="Text Box 41">
          <a:extLst>
            <a:ext uri="{FF2B5EF4-FFF2-40B4-BE49-F238E27FC236}">
              <a16:creationId xmlns:a16="http://schemas.microsoft.com/office/drawing/2014/main" xmlns="" id="{00000000-0008-0000-0600-000059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6" name="Text Box 42">
          <a:extLst>
            <a:ext uri="{FF2B5EF4-FFF2-40B4-BE49-F238E27FC236}">
              <a16:creationId xmlns:a16="http://schemas.microsoft.com/office/drawing/2014/main" xmlns="" id="{00000000-0008-0000-0600-00005A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7" name="Text Box 43">
          <a:extLst>
            <a:ext uri="{FF2B5EF4-FFF2-40B4-BE49-F238E27FC236}">
              <a16:creationId xmlns:a16="http://schemas.microsoft.com/office/drawing/2014/main" xmlns="" id="{00000000-0008-0000-0600-00005B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8" name="Text Box 44">
          <a:extLst>
            <a:ext uri="{FF2B5EF4-FFF2-40B4-BE49-F238E27FC236}">
              <a16:creationId xmlns:a16="http://schemas.microsoft.com/office/drawing/2014/main" xmlns="" id="{00000000-0008-0000-0600-00005C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89" name="Text Box 45">
          <a:extLst>
            <a:ext uri="{FF2B5EF4-FFF2-40B4-BE49-F238E27FC236}">
              <a16:creationId xmlns:a16="http://schemas.microsoft.com/office/drawing/2014/main" xmlns="" id="{00000000-0008-0000-0600-00005D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0" name="Text Box 46">
          <a:extLst>
            <a:ext uri="{FF2B5EF4-FFF2-40B4-BE49-F238E27FC236}">
              <a16:creationId xmlns:a16="http://schemas.microsoft.com/office/drawing/2014/main" xmlns="" id="{00000000-0008-0000-0600-00005E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1" name="Text Box 47">
          <a:extLst>
            <a:ext uri="{FF2B5EF4-FFF2-40B4-BE49-F238E27FC236}">
              <a16:creationId xmlns:a16="http://schemas.microsoft.com/office/drawing/2014/main" xmlns="" id="{00000000-0008-0000-0600-00005F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192" name="Text Box 48">
          <a:extLst>
            <a:ext uri="{FF2B5EF4-FFF2-40B4-BE49-F238E27FC236}">
              <a16:creationId xmlns:a16="http://schemas.microsoft.com/office/drawing/2014/main" xmlns="" id="{00000000-0008-0000-0600-000060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3" name="Text Box 49">
          <a:extLst>
            <a:ext uri="{FF2B5EF4-FFF2-40B4-BE49-F238E27FC236}">
              <a16:creationId xmlns:a16="http://schemas.microsoft.com/office/drawing/2014/main" xmlns="" id="{00000000-0008-0000-0600-000061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4" name="Text Box 50">
          <a:extLst>
            <a:ext uri="{FF2B5EF4-FFF2-40B4-BE49-F238E27FC236}">
              <a16:creationId xmlns:a16="http://schemas.microsoft.com/office/drawing/2014/main" xmlns="" id="{00000000-0008-0000-0600-000062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5" name="Text Box 51">
          <a:extLst>
            <a:ext uri="{FF2B5EF4-FFF2-40B4-BE49-F238E27FC236}">
              <a16:creationId xmlns:a16="http://schemas.microsoft.com/office/drawing/2014/main" xmlns="" id="{00000000-0008-0000-0600-000063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6" name="Text Box 52">
          <a:extLst>
            <a:ext uri="{FF2B5EF4-FFF2-40B4-BE49-F238E27FC236}">
              <a16:creationId xmlns:a16="http://schemas.microsoft.com/office/drawing/2014/main" xmlns="" id="{00000000-0008-0000-0600-000064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7" name="Text Box 53">
          <a:extLst>
            <a:ext uri="{FF2B5EF4-FFF2-40B4-BE49-F238E27FC236}">
              <a16:creationId xmlns:a16="http://schemas.microsoft.com/office/drawing/2014/main" xmlns="" id="{00000000-0008-0000-0600-000065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8" name="Text Box 54">
          <a:extLst>
            <a:ext uri="{FF2B5EF4-FFF2-40B4-BE49-F238E27FC236}">
              <a16:creationId xmlns:a16="http://schemas.microsoft.com/office/drawing/2014/main" xmlns="" id="{00000000-0008-0000-0600-000066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199" name="Text Box 55">
          <a:extLst>
            <a:ext uri="{FF2B5EF4-FFF2-40B4-BE49-F238E27FC236}">
              <a16:creationId xmlns:a16="http://schemas.microsoft.com/office/drawing/2014/main" xmlns="" id="{00000000-0008-0000-0600-000067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0" name="Text Box 56">
          <a:extLst>
            <a:ext uri="{FF2B5EF4-FFF2-40B4-BE49-F238E27FC236}">
              <a16:creationId xmlns:a16="http://schemas.microsoft.com/office/drawing/2014/main" xmlns="" id="{00000000-0008-0000-0600-000068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1" name="Text Box 57">
          <a:extLst>
            <a:ext uri="{FF2B5EF4-FFF2-40B4-BE49-F238E27FC236}">
              <a16:creationId xmlns:a16="http://schemas.microsoft.com/office/drawing/2014/main" xmlns="" id="{00000000-0008-0000-0600-000069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2" name="Text Box 58">
          <a:extLst>
            <a:ext uri="{FF2B5EF4-FFF2-40B4-BE49-F238E27FC236}">
              <a16:creationId xmlns:a16="http://schemas.microsoft.com/office/drawing/2014/main" xmlns="" id="{00000000-0008-0000-0600-00006A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3" name="Text Box 59">
          <a:extLst>
            <a:ext uri="{FF2B5EF4-FFF2-40B4-BE49-F238E27FC236}">
              <a16:creationId xmlns:a16="http://schemas.microsoft.com/office/drawing/2014/main" xmlns="" id="{00000000-0008-0000-0600-00006B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4" name="Text Box 60">
          <a:extLst>
            <a:ext uri="{FF2B5EF4-FFF2-40B4-BE49-F238E27FC236}">
              <a16:creationId xmlns:a16="http://schemas.microsoft.com/office/drawing/2014/main" xmlns="" id="{00000000-0008-0000-0600-00006C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5" name="Text Box 61">
          <a:extLst>
            <a:ext uri="{FF2B5EF4-FFF2-40B4-BE49-F238E27FC236}">
              <a16:creationId xmlns:a16="http://schemas.microsoft.com/office/drawing/2014/main" xmlns="" id="{00000000-0008-0000-0600-00006D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6" name="Text Box 62">
          <a:extLst>
            <a:ext uri="{FF2B5EF4-FFF2-40B4-BE49-F238E27FC236}">
              <a16:creationId xmlns:a16="http://schemas.microsoft.com/office/drawing/2014/main" xmlns="" id="{00000000-0008-0000-0600-00006E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7" name="Text Box 63">
          <a:extLst>
            <a:ext uri="{FF2B5EF4-FFF2-40B4-BE49-F238E27FC236}">
              <a16:creationId xmlns:a16="http://schemas.microsoft.com/office/drawing/2014/main" xmlns="" id="{00000000-0008-0000-0600-00006F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8" name="Text Box 64">
          <a:extLst>
            <a:ext uri="{FF2B5EF4-FFF2-40B4-BE49-F238E27FC236}">
              <a16:creationId xmlns:a16="http://schemas.microsoft.com/office/drawing/2014/main" xmlns="" id="{00000000-0008-0000-0600-000070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09" name="Text Box 65">
          <a:extLst>
            <a:ext uri="{FF2B5EF4-FFF2-40B4-BE49-F238E27FC236}">
              <a16:creationId xmlns:a16="http://schemas.microsoft.com/office/drawing/2014/main" xmlns="" id="{00000000-0008-0000-0600-000071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0" name="Text Box 66">
          <a:extLst>
            <a:ext uri="{FF2B5EF4-FFF2-40B4-BE49-F238E27FC236}">
              <a16:creationId xmlns:a16="http://schemas.microsoft.com/office/drawing/2014/main" xmlns="" id="{00000000-0008-0000-0600-000072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1" name="Text Box 67">
          <a:extLst>
            <a:ext uri="{FF2B5EF4-FFF2-40B4-BE49-F238E27FC236}">
              <a16:creationId xmlns:a16="http://schemas.microsoft.com/office/drawing/2014/main" xmlns="" id="{00000000-0008-0000-0600-000073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2" name="Text Box 68">
          <a:extLst>
            <a:ext uri="{FF2B5EF4-FFF2-40B4-BE49-F238E27FC236}">
              <a16:creationId xmlns:a16="http://schemas.microsoft.com/office/drawing/2014/main" xmlns="" id="{00000000-0008-0000-0600-000074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3" name="Text Box 69">
          <a:extLst>
            <a:ext uri="{FF2B5EF4-FFF2-40B4-BE49-F238E27FC236}">
              <a16:creationId xmlns:a16="http://schemas.microsoft.com/office/drawing/2014/main" xmlns="" id="{00000000-0008-0000-0600-000075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4" name="Text Box 70">
          <a:extLst>
            <a:ext uri="{FF2B5EF4-FFF2-40B4-BE49-F238E27FC236}">
              <a16:creationId xmlns:a16="http://schemas.microsoft.com/office/drawing/2014/main" xmlns="" id="{00000000-0008-0000-0600-000076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5" name="Text Box 71">
          <a:extLst>
            <a:ext uri="{FF2B5EF4-FFF2-40B4-BE49-F238E27FC236}">
              <a16:creationId xmlns:a16="http://schemas.microsoft.com/office/drawing/2014/main" xmlns="" id="{00000000-0008-0000-0600-000077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6" name="Text Box 72">
          <a:extLst>
            <a:ext uri="{FF2B5EF4-FFF2-40B4-BE49-F238E27FC236}">
              <a16:creationId xmlns:a16="http://schemas.microsoft.com/office/drawing/2014/main" xmlns="" id="{00000000-0008-0000-0600-000078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7" name="Text Box 73">
          <a:extLst>
            <a:ext uri="{FF2B5EF4-FFF2-40B4-BE49-F238E27FC236}">
              <a16:creationId xmlns:a16="http://schemas.microsoft.com/office/drawing/2014/main" xmlns="" id="{00000000-0008-0000-0600-000079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8" name="Text Box 74">
          <a:extLst>
            <a:ext uri="{FF2B5EF4-FFF2-40B4-BE49-F238E27FC236}">
              <a16:creationId xmlns:a16="http://schemas.microsoft.com/office/drawing/2014/main" xmlns="" id="{00000000-0008-0000-0600-00007A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19" name="Text Box 75">
          <a:extLst>
            <a:ext uri="{FF2B5EF4-FFF2-40B4-BE49-F238E27FC236}">
              <a16:creationId xmlns:a16="http://schemas.microsoft.com/office/drawing/2014/main" xmlns="" id="{00000000-0008-0000-0600-00007B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0" name="Text Box 76">
          <a:extLst>
            <a:ext uri="{FF2B5EF4-FFF2-40B4-BE49-F238E27FC236}">
              <a16:creationId xmlns:a16="http://schemas.microsoft.com/office/drawing/2014/main" xmlns="" id="{00000000-0008-0000-0600-00007C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1" name="Text Box 77">
          <a:extLst>
            <a:ext uri="{FF2B5EF4-FFF2-40B4-BE49-F238E27FC236}">
              <a16:creationId xmlns:a16="http://schemas.microsoft.com/office/drawing/2014/main" xmlns="" id="{00000000-0008-0000-0600-00007D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2" name="Text Box 78">
          <a:extLst>
            <a:ext uri="{FF2B5EF4-FFF2-40B4-BE49-F238E27FC236}">
              <a16:creationId xmlns:a16="http://schemas.microsoft.com/office/drawing/2014/main" xmlns="" id="{00000000-0008-0000-0600-00007E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3" name="Text Box 79">
          <a:extLst>
            <a:ext uri="{FF2B5EF4-FFF2-40B4-BE49-F238E27FC236}">
              <a16:creationId xmlns:a16="http://schemas.microsoft.com/office/drawing/2014/main" xmlns="" id="{00000000-0008-0000-0600-00007F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4" name="Text Box 80">
          <a:extLst>
            <a:ext uri="{FF2B5EF4-FFF2-40B4-BE49-F238E27FC236}">
              <a16:creationId xmlns:a16="http://schemas.microsoft.com/office/drawing/2014/main" xmlns="" id="{00000000-0008-0000-0600-000080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5" name="Text Box 81">
          <a:extLst>
            <a:ext uri="{FF2B5EF4-FFF2-40B4-BE49-F238E27FC236}">
              <a16:creationId xmlns:a16="http://schemas.microsoft.com/office/drawing/2014/main" xmlns="" id="{00000000-0008-0000-0600-000081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6" name="Text Box 82">
          <a:extLst>
            <a:ext uri="{FF2B5EF4-FFF2-40B4-BE49-F238E27FC236}">
              <a16:creationId xmlns:a16="http://schemas.microsoft.com/office/drawing/2014/main" xmlns="" id="{00000000-0008-0000-0600-000082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7" name="Text Box 83">
          <a:extLst>
            <a:ext uri="{FF2B5EF4-FFF2-40B4-BE49-F238E27FC236}">
              <a16:creationId xmlns:a16="http://schemas.microsoft.com/office/drawing/2014/main" xmlns="" id="{00000000-0008-0000-0600-000083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8" name="Text Box 84">
          <a:extLst>
            <a:ext uri="{FF2B5EF4-FFF2-40B4-BE49-F238E27FC236}">
              <a16:creationId xmlns:a16="http://schemas.microsoft.com/office/drawing/2014/main" xmlns="" id="{00000000-0008-0000-0600-000084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29" name="Text Box 85">
          <a:extLst>
            <a:ext uri="{FF2B5EF4-FFF2-40B4-BE49-F238E27FC236}">
              <a16:creationId xmlns:a16="http://schemas.microsoft.com/office/drawing/2014/main" xmlns="" id="{00000000-0008-0000-0600-000085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30" name="Text Box 86">
          <a:extLst>
            <a:ext uri="{FF2B5EF4-FFF2-40B4-BE49-F238E27FC236}">
              <a16:creationId xmlns:a16="http://schemas.microsoft.com/office/drawing/2014/main" xmlns="" id="{00000000-0008-0000-0600-000086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31" name="Text Box 87">
          <a:extLst>
            <a:ext uri="{FF2B5EF4-FFF2-40B4-BE49-F238E27FC236}">
              <a16:creationId xmlns:a16="http://schemas.microsoft.com/office/drawing/2014/main" xmlns="" id="{00000000-0008-0000-0600-000087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32" name="Text Box 88">
          <a:extLst>
            <a:ext uri="{FF2B5EF4-FFF2-40B4-BE49-F238E27FC236}">
              <a16:creationId xmlns:a16="http://schemas.microsoft.com/office/drawing/2014/main" xmlns="" id="{00000000-0008-0000-0600-000088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33" name="Text Box 89">
          <a:extLst>
            <a:ext uri="{FF2B5EF4-FFF2-40B4-BE49-F238E27FC236}">
              <a16:creationId xmlns:a16="http://schemas.microsoft.com/office/drawing/2014/main" xmlns="" id="{00000000-0008-0000-0600-000089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34" name="Text Box 90">
          <a:extLst>
            <a:ext uri="{FF2B5EF4-FFF2-40B4-BE49-F238E27FC236}">
              <a16:creationId xmlns:a16="http://schemas.microsoft.com/office/drawing/2014/main" xmlns="" id="{00000000-0008-0000-0600-00008A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35" name="Text Box 91">
          <a:extLst>
            <a:ext uri="{FF2B5EF4-FFF2-40B4-BE49-F238E27FC236}">
              <a16:creationId xmlns:a16="http://schemas.microsoft.com/office/drawing/2014/main" xmlns="" id="{00000000-0008-0000-0600-00008B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236" name="Text Box 92">
          <a:extLst>
            <a:ext uri="{FF2B5EF4-FFF2-40B4-BE49-F238E27FC236}">
              <a16:creationId xmlns:a16="http://schemas.microsoft.com/office/drawing/2014/main" xmlns="" id="{00000000-0008-0000-0600-00008C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237" name="Text Box 93">
          <a:extLst>
            <a:ext uri="{FF2B5EF4-FFF2-40B4-BE49-F238E27FC236}">
              <a16:creationId xmlns:a16="http://schemas.microsoft.com/office/drawing/2014/main" xmlns="" id="{00000000-0008-0000-0600-00008D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100</xdr:row>
      <xdr:rowOff>0</xdr:rowOff>
    </xdr:from>
    <xdr:to>
      <xdr:col>29</xdr:col>
      <xdr:colOff>2162175</xdr:colOff>
      <xdr:row>101</xdr:row>
      <xdr:rowOff>34925</xdr:rowOff>
    </xdr:to>
    <xdr:sp macro="" textlink="">
      <xdr:nvSpPr>
        <xdr:cNvPr id="4238" name="Text Box 94">
          <a:extLst>
            <a:ext uri="{FF2B5EF4-FFF2-40B4-BE49-F238E27FC236}">
              <a16:creationId xmlns:a16="http://schemas.microsoft.com/office/drawing/2014/main" xmlns="" id="{00000000-0008-0000-0600-00008E10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39" name="Text Box 95">
          <a:extLst>
            <a:ext uri="{FF2B5EF4-FFF2-40B4-BE49-F238E27FC236}">
              <a16:creationId xmlns:a16="http://schemas.microsoft.com/office/drawing/2014/main" xmlns="" id="{00000000-0008-0000-0600-00008F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0" name="Text Box 96">
          <a:extLst>
            <a:ext uri="{FF2B5EF4-FFF2-40B4-BE49-F238E27FC236}">
              <a16:creationId xmlns:a16="http://schemas.microsoft.com/office/drawing/2014/main" xmlns="" id="{00000000-0008-0000-0600-000090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1" name="Text Box 97">
          <a:extLst>
            <a:ext uri="{FF2B5EF4-FFF2-40B4-BE49-F238E27FC236}">
              <a16:creationId xmlns:a16="http://schemas.microsoft.com/office/drawing/2014/main" xmlns="" id="{00000000-0008-0000-0600-000091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2" name="Text Box 98">
          <a:extLst>
            <a:ext uri="{FF2B5EF4-FFF2-40B4-BE49-F238E27FC236}">
              <a16:creationId xmlns:a16="http://schemas.microsoft.com/office/drawing/2014/main" xmlns="" id="{00000000-0008-0000-0600-000092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3" name="Text Box 99">
          <a:extLst>
            <a:ext uri="{FF2B5EF4-FFF2-40B4-BE49-F238E27FC236}">
              <a16:creationId xmlns:a16="http://schemas.microsoft.com/office/drawing/2014/main" xmlns="" id="{00000000-0008-0000-0600-000093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4" name="Text Box 100">
          <a:extLst>
            <a:ext uri="{FF2B5EF4-FFF2-40B4-BE49-F238E27FC236}">
              <a16:creationId xmlns:a16="http://schemas.microsoft.com/office/drawing/2014/main" xmlns="" id="{00000000-0008-0000-0600-000094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5" name="Text Box 101">
          <a:extLst>
            <a:ext uri="{FF2B5EF4-FFF2-40B4-BE49-F238E27FC236}">
              <a16:creationId xmlns:a16="http://schemas.microsoft.com/office/drawing/2014/main" xmlns="" id="{00000000-0008-0000-0600-000095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6" name="Text Box 102">
          <a:extLst>
            <a:ext uri="{FF2B5EF4-FFF2-40B4-BE49-F238E27FC236}">
              <a16:creationId xmlns:a16="http://schemas.microsoft.com/office/drawing/2014/main" xmlns="" id="{00000000-0008-0000-0600-000096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7" name="Text Box 103">
          <a:extLst>
            <a:ext uri="{FF2B5EF4-FFF2-40B4-BE49-F238E27FC236}">
              <a16:creationId xmlns:a16="http://schemas.microsoft.com/office/drawing/2014/main" xmlns="" id="{00000000-0008-0000-0600-000097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8" name="Text Box 104">
          <a:extLst>
            <a:ext uri="{FF2B5EF4-FFF2-40B4-BE49-F238E27FC236}">
              <a16:creationId xmlns:a16="http://schemas.microsoft.com/office/drawing/2014/main" xmlns="" id="{00000000-0008-0000-0600-000098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49" name="Text Box 105">
          <a:extLst>
            <a:ext uri="{FF2B5EF4-FFF2-40B4-BE49-F238E27FC236}">
              <a16:creationId xmlns:a16="http://schemas.microsoft.com/office/drawing/2014/main" xmlns="" id="{00000000-0008-0000-0600-000099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0" name="Text Box 106">
          <a:extLst>
            <a:ext uri="{FF2B5EF4-FFF2-40B4-BE49-F238E27FC236}">
              <a16:creationId xmlns:a16="http://schemas.microsoft.com/office/drawing/2014/main" xmlns="" id="{00000000-0008-0000-0600-00009A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1" name="Text Box 107">
          <a:extLst>
            <a:ext uri="{FF2B5EF4-FFF2-40B4-BE49-F238E27FC236}">
              <a16:creationId xmlns:a16="http://schemas.microsoft.com/office/drawing/2014/main" xmlns="" id="{00000000-0008-0000-0600-00009B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2" name="Text Box 108">
          <a:extLst>
            <a:ext uri="{FF2B5EF4-FFF2-40B4-BE49-F238E27FC236}">
              <a16:creationId xmlns:a16="http://schemas.microsoft.com/office/drawing/2014/main" xmlns="" id="{00000000-0008-0000-0600-00009C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3" name="Text Box 109">
          <a:extLst>
            <a:ext uri="{FF2B5EF4-FFF2-40B4-BE49-F238E27FC236}">
              <a16:creationId xmlns:a16="http://schemas.microsoft.com/office/drawing/2014/main" xmlns="" id="{00000000-0008-0000-0600-00009D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4" name="Text Box 110">
          <a:extLst>
            <a:ext uri="{FF2B5EF4-FFF2-40B4-BE49-F238E27FC236}">
              <a16:creationId xmlns:a16="http://schemas.microsoft.com/office/drawing/2014/main" xmlns="" id="{00000000-0008-0000-0600-00009E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5" name="Text Box 111">
          <a:extLst>
            <a:ext uri="{FF2B5EF4-FFF2-40B4-BE49-F238E27FC236}">
              <a16:creationId xmlns:a16="http://schemas.microsoft.com/office/drawing/2014/main" xmlns="" id="{00000000-0008-0000-0600-00009F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6" name="Text Box 112">
          <a:extLst>
            <a:ext uri="{FF2B5EF4-FFF2-40B4-BE49-F238E27FC236}">
              <a16:creationId xmlns:a16="http://schemas.microsoft.com/office/drawing/2014/main" xmlns="" id="{00000000-0008-0000-0600-0000A0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7" name="Text Box 113">
          <a:extLst>
            <a:ext uri="{FF2B5EF4-FFF2-40B4-BE49-F238E27FC236}">
              <a16:creationId xmlns:a16="http://schemas.microsoft.com/office/drawing/2014/main" xmlns="" id="{00000000-0008-0000-0600-0000A1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8" name="Text Box 114">
          <a:extLst>
            <a:ext uri="{FF2B5EF4-FFF2-40B4-BE49-F238E27FC236}">
              <a16:creationId xmlns:a16="http://schemas.microsoft.com/office/drawing/2014/main" xmlns="" id="{00000000-0008-0000-0600-0000A2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59" name="Text Box 115">
          <a:extLst>
            <a:ext uri="{FF2B5EF4-FFF2-40B4-BE49-F238E27FC236}">
              <a16:creationId xmlns:a16="http://schemas.microsoft.com/office/drawing/2014/main" xmlns="" id="{00000000-0008-0000-0600-0000A3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60" name="Text Box 116">
          <a:extLst>
            <a:ext uri="{FF2B5EF4-FFF2-40B4-BE49-F238E27FC236}">
              <a16:creationId xmlns:a16="http://schemas.microsoft.com/office/drawing/2014/main" xmlns="" id="{00000000-0008-0000-0600-0000A4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61" name="Text Box 117">
          <a:extLst>
            <a:ext uri="{FF2B5EF4-FFF2-40B4-BE49-F238E27FC236}">
              <a16:creationId xmlns:a16="http://schemas.microsoft.com/office/drawing/2014/main" xmlns="" id="{00000000-0008-0000-0600-0000A5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36</xdr:row>
      <xdr:rowOff>0</xdr:rowOff>
    </xdr:from>
    <xdr:to>
      <xdr:col>29</xdr:col>
      <xdr:colOff>2162175</xdr:colOff>
      <xdr:row>36</xdr:row>
      <xdr:rowOff>165287</xdr:rowOff>
    </xdr:to>
    <xdr:sp macro="" textlink="">
      <xdr:nvSpPr>
        <xdr:cNvPr id="4262" name="Text Box 118">
          <a:extLst>
            <a:ext uri="{FF2B5EF4-FFF2-40B4-BE49-F238E27FC236}">
              <a16:creationId xmlns:a16="http://schemas.microsoft.com/office/drawing/2014/main" xmlns="" id="{00000000-0008-0000-0600-0000A6100000}"/>
            </a:ext>
          </a:extLst>
        </xdr:cNvPr>
        <xdr:cNvSpPr txBox="1">
          <a:spLocks noChangeArrowheads="1"/>
        </xdr:cNvSpPr>
      </xdr:nvSpPr>
      <xdr:spPr bwMode="auto">
        <a:xfrm>
          <a:off x="26498550" y="16325850"/>
          <a:ext cx="0" cy="3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84</xdr:row>
      <xdr:rowOff>0</xdr:rowOff>
    </xdr:from>
    <xdr:to>
      <xdr:col>29</xdr:col>
      <xdr:colOff>2162175</xdr:colOff>
      <xdr:row>84</xdr:row>
      <xdr:rowOff>161925</xdr:rowOff>
    </xdr:to>
    <xdr:sp macro="" textlink="">
      <xdr:nvSpPr>
        <xdr:cNvPr id="4263" name="Text Box 119">
          <a:extLst>
            <a:ext uri="{FF2B5EF4-FFF2-40B4-BE49-F238E27FC236}">
              <a16:creationId xmlns:a16="http://schemas.microsoft.com/office/drawing/2014/main" xmlns="" id="{00000000-0008-0000-0600-0000A7100000}"/>
            </a:ext>
          </a:extLst>
        </xdr:cNvPr>
        <xdr:cNvSpPr txBox="1">
          <a:spLocks noChangeArrowheads="1"/>
        </xdr:cNvSpPr>
      </xdr:nvSpPr>
      <xdr:spPr bwMode="auto">
        <a:xfrm>
          <a:off x="26498550" y="44805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84</xdr:row>
      <xdr:rowOff>0</xdr:rowOff>
    </xdr:from>
    <xdr:to>
      <xdr:col>29</xdr:col>
      <xdr:colOff>2162175</xdr:colOff>
      <xdr:row>84</xdr:row>
      <xdr:rowOff>161925</xdr:rowOff>
    </xdr:to>
    <xdr:sp macro="" textlink="">
      <xdr:nvSpPr>
        <xdr:cNvPr id="4264" name="Text Box 120">
          <a:extLst>
            <a:ext uri="{FF2B5EF4-FFF2-40B4-BE49-F238E27FC236}">
              <a16:creationId xmlns:a16="http://schemas.microsoft.com/office/drawing/2014/main" xmlns="" id="{00000000-0008-0000-0600-0000A8100000}"/>
            </a:ext>
          </a:extLst>
        </xdr:cNvPr>
        <xdr:cNvSpPr txBox="1">
          <a:spLocks noChangeArrowheads="1"/>
        </xdr:cNvSpPr>
      </xdr:nvSpPr>
      <xdr:spPr bwMode="auto">
        <a:xfrm>
          <a:off x="26498550" y="44805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65" name="Text Box 123">
          <a:extLst>
            <a:ext uri="{FF2B5EF4-FFF2-40B4-BE49-F238E27FC236}">
              <a16:creationId xmlns:a16="http://schemas.microsoft.com/office/drawing/2014/main" xmlns="" id="{00000000-0008-0000-0600-0000A9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66" name="Text Box 124">
          <a:extLst>
            <a:ext uri="{FF2B5EF4-FFF2-40B4-BE49-F238E27FC236}">
              <a16:creationId xmlns:a16="http://schemas.microsoft.com/office/drawing/2014/main" xmlns="" id="{00000000-0008-0000-0600-0000AA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67" name="Text Box 125">
          <a:extLst>
            <a:ext uri="{FF2B5EF4-FFF2-40B4-BE49-F238E27FC236}">
              <a16:creationId xmlns:a16="http://schemas.microsoft.com/office/drawing/2014/main" xmlns="" id="{00000000-0008-0000-0600-0000AB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68" name="Text Box 126">
          <a:extLst>
            <a:ext uri="{FF2B5EF4-FFF2-40B4-BE49-F238E27FC236}">
              <a16:creationId xmlns:a16="http://schemas.microsoft.com/office/drawing/2014/main" xmlns="" id="{00000000-0008-0000-0600-0000AC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69" name="Text Box 127">
          <a:extLst>
            <a:ext uri="{FF2B5EF4-FFF2-40B4-BE49-F238E27FC236}">
              <a16:creationId xmlns:a16="http://schemas.microsoft.com/office/drawing/2014/main" xmlns="" id="{00000000-0008-0000-0600-0000AD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70" name="Text Box 128">
          <a:extLst>
            <a:ext uri="{FF2B5EF4-FFF2-40B4-BE49-F238E27FC236}">
              <a16:creationId xmlns:a16="http://schemas.microsoft.com/office/drawing/2014/main" xmlns="" id="{00000000-0008-0000-0600-0000AE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71" name="Text Box 129">
          <a:extLst>
            <a:ext uri="{FF2B5EF4-FFF2-40B4-BE49-F238E27FC236}">
              <a16:creationId xmlns:a16="http://schemas.microsoft.com/office/drawing/2014/main" xmlns="" id="{00000000-0008-0000-0600-0000AF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92</xdr:row>
      <xdr:rowOff>0</xdr:rowOff>
    </xdr:from>
    <xdr:to>
      <xdr:col>29</xdr:col>
      <xdr:colOff>2162175</xdr:colOff>
      <xdr:row>92</xdr:row>
      <xdr:rowOff>161925</xdr:rowOff>
    </xdr:to>
    <xdr:sp macro="" textlink="">
      <xdr:nvSpPr>
        <xdr:cNvPr id="4272" name="Text Box 130">
          <a:extLst>
            <a:ext uri="{FF2B5EF4-FFF2-40B4-BE49-F238E27FC236}">
              <a16:creationId xmlns:a16="http://schemas.microsoft.com/office/drawing/2014/main" xmlns="" id="{00000000-0008-0000-0600-0000B010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73" name="Text Box 95">
          <a:extLst>
            <a:ext uri="{FF2B5EF4-FFF2-40B4-BE49-F238E27FC236}">
              <a16:creationId xmlns:a16="http://schemas.microsoft.com/office/drawing/2014/main" xmlns="" id="{00000000-0008-0000-0600-0000B1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74" name="Text Box 96">
          <a:extLst>
            <a:ext uri="{FF2B5EF4-FFF2-40B4-BE49-F238E27FC236}">
              <a16:creationId xmlns:a16="http://schemas.microsoft.com/office/drawing/2014/main" xmlns="" id="{00000000-0008-0000-0600-0000B2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75" name="Text Box 97">
          <a:extLst>
            <a:ext uri="{FF2B5EF4-FFF2-40B4-BE49-F238E27FC236}">
              <a16:creationId xmlns:a16="http://schemas.microsoft.com/office/drawing/2014/main" xmlns="" id="{00000000-0008-0000-0600-0000B3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76" name="Text Box 98">
          <a:extLst>
            <a:ext uri="{FF2B5EF4-FFF2-40B4-BE49-F238E27FC236}">
              <a16:creationId xmlns:a16="http://schemas.microsoft.com/office/drawing/2014/main" xmlns="" id="{00000000-0008-0000-0600-0000B4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77" name="Text Box 99">
          <a:extLst>
            <a:ext uri="{FF2B5EF4-FFF2-40B4-BE49-F238E27FC236}">
              <a16:creationId xmlns:a16="http://schemas.microsoft.com/office/drawing/2014/main" xmlns="" id="{00000000-0008-0000-0600-0000B5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78" name="Text Box 100">
          <a:extLst>
            <a:ext uri="{FF2B5EF4-FFF2-40B4-BE49-F238E27FC236}">
              <a16:creationId xmlns:a16="http://schemas.microsoft.com/office/drawing/2014/main" xmlns="" id="{00000000-0008-0000-0600-0000B6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79" name="Text Box 101">
          <a:extLst>
            <a:ext uri="{FF2B5EF4-FFF2-40B4-BE49-F238E27FC236}">
              <a16:creationId xmlns:a16="http://schemas.microsoft.com/office/drawing/2014/main" xmlns="" id="{00000000-0008-0000-0600-0000B7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0" name="Text Box 102">
          <a:extLst>
            <a:ext uri="{FF2B5EF4-FFF2-40B4-BE49-F238E27FC236}">
              <a16:creationId xmlns:a16="http://schemas.microsoft.com/office/drawing/2014/main" xmlns="" id="{00000000-0008-0000-0600-0000B8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1" name="Text Box 103">
          <a:extLst>
            <a:ext uri="{FF2B5EF4-FFF2-40B4-BE49-F238E27FC236}">
              <a16:creationId xmlns:a16="http://schemas.microsoft.com/office/drawing/2014/main" xmlns="" id="{00000000-0008-0000-0600-0000B9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2" name="Text Box 104">
          <a:extLst>
            <a:ext uri="{FF2B5EF4-FFF2-40B4-BE49-F238E27FC236}">
              <a16:creationId xmlns:a16="http://schemas.microsoft.com/office/drawing/2014/main" xmlns="" id="{00000000-0008-0000-0600-0000BA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3" name="Text Box 105">
          <a:extLst>
            <a:ext uri="{FF2B5EF4-FFF2-40B4-BE49-F238E27FC236}">
              <a16:creationId xmlns:a16="http://schemas.microsoft.com/office/drawing/2014/main" xmlns="" id="{00000000-0008-0000-0600-0000BB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4" name="Text Box 106">
          <a:extLst>
            <a:ext uri="{FF2B5EF4-FFF2-40B4-BE49-F238E27FC236}">
              <a16:creationId xmlns:a16="http://schemas.microsoft.com/office/drawing/2014/main" xmlns="" id="{00000000-0008-0000-0600-0000BC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5" name="Text Box 107">
          <a:extLst>
            <a:ext uri="{FF2B5EF4-FFF2-40B4-BE49-F238E27FC236}">
              <a16:creationId xmlns:a16="http://schemas.microsoft.com/office/drawing/2014/main" xmlns="" id="{00000000-0008-0000-0600-0000BD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6" name="Text Box 108">
          <a:extLst>
            <a:ext uri="{FF2B5EF4-FFF2-40B4-BE49-F238E27FC236}">
              <a16:creationId xmlns:a16="http://schemas.microsoft.com/office/drawing/2014/main" xmlns="" id="{00000000-0008-0000-0600-0000BE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7" name="Text Box 109">
          <a:extLst>
            <a:ext uri="{FF2B5EF4-FFF2-40B4-BE49-F238E27FC236}">
              <a16:creationId xmlns:a16="http://schemas.microsoft.com/office/drawing/2014/main" xmlns="" id="{00000000-0008-0000-0600-0000BF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8" name="Text Box 110">
          <a:extLst>
            <a:ext uri="{FF2B5EF4-FFF2-40B4-BE49-F238E27FC236}">
              <a16:creationId xmlns:a16="http://schemas.microsoft.com/office/drawing/2014/main" xmlns="" id="{00000000-0008-0000-0600-0000C0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89" name="Text Box 111">
          <a:extLst>
            <a:ext uri="{FF2B5EF4-FFF2-40B4-BE49-F238E27FC236}">
              <a16:creationId xmlns:a16="http://schemas.microsoft.com/office/drawing/2014/main" xmlns="" id="{00000000-0008-0000-0600-0000C1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0" name="Text Box 112">
          <a:extLst>
            <a:ext uri="{FF2B5EF4-FFF2-40B4-BE49-F238E27FC236}">
              <a16:creationId xmlns:a16="http://schemas.microsoft.com/office/drawing/2014/main" xmlns="" id="{00000000-0008-0000-0600-0000C2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1" name="Text Box 113">
          <a:extLst>
            <a:ext uri="{FF2B5EF4-FFF2-40B4-BE49-F238E27FC236}">
              <a16:creationId xmlns:a16="http://schemas.microsoft.com/office/drawing/2014/main" xmlns="" id="{00000000-0008-0000-0600-0000C3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2" name="Text Box 114">
          <a:extLst>
            <a:ext uri="{FF2B5EF4-FFF2-40B4-BE49-F238E27FC236}">
              <a16:creationId xmlns:a16="http://schemas.microsoft.com/office/drawing/2014/main" xmlns="" id="{00000000-0008-0000-0600-0000C4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3" name="Text Box 115">
          <a:extLst>
            <a:ext uri="{FF2B5EF4-FFF2-40B4-BE49-F238E27FC236}">
              <a16:creationId xmlns:a16="http://schemas.microsoft.com/office/drawing/2014/main" xmlns="" id="{00000000-0008-0000-0600-0000C5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4" name="Text Box 116">
          <a:extLst>
            <a:ext uri="{FF2B5EF4-FFF2-40B4-BE49-F238E27FC236}">
              <a16:creationId xmlns:a16="http://schemas.microsoft.com/office/drawing/2014/main" xmlns="" id="{00000000-0008-0000-0600-0000C6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5" name="Text Box 117">
          <a:extLst>
            <a:ext uri="{FF2B5EF4-FFF2-40B4-BE49-F238E27FC236}">
              <a16:creationId xmlns:a16="http://schemas.microsoft.com/office/drawing/2014/main" xmlns="" id="{00000000-0008-0000-0600-0000C7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6" name="Text Box 123">
          <a:extLst>
            <a:ext uri="{FF2B5EF4-FFF2-40B4-BE49-F238E27FC236}">
              <a16:creationId xmlns:a16="http://schemas.microsoft.com/office/drawing/2014/main" xmlns="" id="{00000000-0008-0000-0600-0000C8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7" name="Text Box 124">
          <a:extLst>
            <a:ext uri="{FF2B5EF4-FFF2-40B4-BE49-F238E27FC236}">
              <a16:creationId xmlns:a16="http://schemas.microsoft.com/office/drawing/2014/main" xmlns="" id="{00000000-0008-0000-0600-0000C9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8" name="Text Box 125">
          <a:extLst>
            <a:ext uri="{FF2B5EF4-FFF2-40B4-BE49-F238E27FC236}">
              <a16:creationId xmlns:a16="http://schemas.microsoft.com/office/drawing/2014/main" xmlns="" id="{00000000-0008-0000-0600-0000CA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299" name="Text Box 126">
          <a:extLst>
            <a:ext uri="{FF2B5EF4-FFF2-40B4-BE49-F238E27FC236}">
              <a16:creationId xmlns:a16="http://schemas.microsoft.com/office/drawing/2014/main" xmlns="" id="{00000000-0008-0000-0600-0000CB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300" name="Text Box 127">
          <a:extLst>
            <a:ext uri="{FF2B5EF4-FFF2-40B4-BE49-F238E27FC236}">
              <a16:creationId xmlns:a16="http://schemas.microsoft.com/office/drawing/2014/main" xmlns="" id="{00000000-0008-0000-0600-0000CC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301" name="Text Box 128">
          <a:extLst>
            <a:ext uri="{FF2B5EF4-FFF2-40B4-BE49-F238E27FC236}">
              <a16:creationId xmlns:a16="http://schemas.microsoft.com/office/drawing/2014/main" xmlns="" id="{00000000-0008-0000-0600-0000CD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302" name="Text Box 129">
          <a:extLst>
            <a:ext uri="{FF2B5EF4-FFF2-40B4-BE49-F238E27FC236}">
              <a16:creationId xmlns:a16="http://schemas.microsoft.com/office/drawing/2014/main" xmlns="" id="{00000000-0008-0000-0600-0000CE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19050</xdr:rowOff>
    </xdr:to>
    <xdr:sp macro="" textlink="">
      <xdr:nvSpPr>
        <xdr:cNvPr id="4303" name="Text Box 130">
          <a:extLst>
            <a:ext uri="{FF2B5EF4-FFF2-40B4-BE49-F238E27FC236}">
              <a16:creationId xmlns:a16="http://schemas.microsoft.com/office/drawing/2014/main" xmlns="" id="{00000000-0008-0000-0600-0000CF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72</xdr:row>
      <xdr:rowOff>0</xdr:rowOff>
    </xdr:from>
    <xdr:to>
      <xdr:col>29</xdr:col>
      <xdr:colOff>2247900</xdr:colOff>
      <xdr:row>72</xdr:row>
      <xdr:rowOff>200025</xdr:rowOff>
    </xdr:to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00000000-0008-0000-0600-0000D0100000}"/>
            </a:ext>
          </a:extLst>
        </xdr:cNvPr>
        <xdr:cNvSpPr txBox="1">
          <a:spLocks noChangeArrowheads="1"/>
        </xdr:cNvSpPr>
      </xdr:nvSpPr>
      <xdr:spPr bwMode="auto">
        <a:xfrm>
          <a:off x="26498550" y="381000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05" name="Text Box 95">
          <a:extLst>
            <a:ext uri="{FF2B5EF4-FFF2-40B4-BE49-F238E27FC236}">
              <a16:creationId xmlns:a16="http://schemas.microsoft.com/office/drawing/2014/main" xmlns="" id="{00000000-0008-0000-0600-0000D1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06" name="Text Box 96">
          <a:extLst>
            <a:ext uri="{FF2B5EF4-FFF2-40B4-BE49-F238E27FC236}">
              <a16:creationId xmlns:a16="http://schemas.microsoft.com/office/drawing/2014/main" xmlns="" id="{00000000-0008-0000-0600-0000D2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07" name="Text Box 97">
          <a:extLst>
            <a:ext uri="{FF2B5EF4-FFF2-40B4-BE49-F238E27FC236}">
              <a16:creationId xmlns:a16="http://schemas.microsoft.com/office/drawing/2014/main" xmlns="" id="{00000000-0008-0000-0600-0000D3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08" name="Text Box 98">
          <a:extLst>
            <a:ext uri="{FF2B5EF4-FFF2-40B4-BE49-F238E27FC236}">
              <a16:creationId xmlns:a16="http://schemas.microsoft.com/office/drawing/2014/main" xmlns="" id="{00000000-0008-0000-0600-0000D4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09" name="Text Box 99">
          <a:extLst>
            <a:ext uri="{FF2B5EF4-FFF2-40B4-BE49-F238E27FC236}">
              <a16:creationId xmlns:a16="http://schemas.microsoft.com/office/drawing/2014/main" xmlns="" id="{00000000-0008-0000-0600-0000D5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0" name="Text Box 100">
          <a:extLst>
            <a:ext uri="{FF2B5EF4-FFF2-40B4-BE49-F238E27FC236}">
              <a16:creationId xmlns:a16="http://schemas.microsoft.com/office/drawing/2014/main" xmlns="" id="{00000000-0008-0000-0600-0000D6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1" name="Text Box 101">
          <a:extLst>
            <a:ext uri="{FF2B5EF4-FFF2-40B4-BE49-F238E27FC236}">
              <a16:creationId xmlns:a16="http://schemas.microsoft.com/office/drawing/2014/main" xmlns="" id="{00000000-0008-0000-0600-0000D7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2" name="Text Box 102">
          <a:extLst>
            <a:ext uri="{FF2B5EF4-FFF2-40B4-BE49-F238E27FC236}">
              <a16:creationId xmlns:a16="http://schemas.microsoft.com/office/drawing/2014/main" xmlns="" id="{00000000-0008-0000-0600-0000D8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3" name="Text Box 103">
          <a:extLst>
            <a:ext uri="{FF2B5EF4-FFF2-40B4-BE49-F238E27FC236}">
              <a16:creationId xmlns:a16="http://schemas.microsoft.com/office/drawing/2014/main" xmlns="" id="{00000000-0008-0000-0600-0000D9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4" name="Text Box 104">
          <a:extLst>
            <a:ext uri="{FF2B5EF4-FFF2-40B4-BE49-F238E27FC236}">
              <a16:creationId xmlns:a16="http://schemas.microsoft.com/office/drawing/2014/main" xmlns="" id="{00000000-0008-0000-0600-0000DA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5" name="Text Box 105">
          <a:extLst>
            <a:ext uri="{FF2B5EF4-FFF2-40B4-BE49-F238E27FC236}">
              <a16:creationId xmlns:a16="http://schemas.microsoft.com/office/drawing/2014/main" xmlns="" id="{00000000-0008-0000-0600-0000DB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6" name="Text Box 106">
          <a:extLst>
            <a:ext uri="{FF2B5EF4-FFF2-40B4-BE49-F238E27FC236}">
              <a16:creationId xmlns:a16="http://schemas.microsoft.com/office/drawing/2014/main" xmlns="" id="{00000000-0008-0000-0600-0000DC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7" name="Text Box 107">
          <a:extLst>
            <a:ext uri="{FF2B5EF4-FFF2-40B4-BE49-F238E27FC236}">
              <a16:creationId xmlns:a16="http://schemas.microsoft.com/office/drawing/2014/main" xmlns="" id="{00000000-0008-0000-0600-0000DD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8" name="Text Box 108">
          <a:extLst>
            <a:ext uri="{FF2B5EF4-FFF2-40B4-BE49-F238E27FC236}">
              <a16:creationId xmlns:a16="http://schemas.microsoft.com/office/drawing/2014/main" xmlns="" id="{00000000-0008-0000-0600-0000DE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19" name="Text Box 109">
          <a:extLst>
            <a:ext uri="{FF2B5EF4-FFF2-40B4-BE49-F238E27FC236}">
              <a16:creationId xmlns:a16="http://schemas.microsoft.com/office/drawing/2014/main" xmlns="" id="{00000000-0008-0000-0600-0000DF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20" name="Text Box 110">
          <a:extLst>
            <a:ext uri="{FF2B5EF4-FFF2-40B4-BE49-F238E27FC236}">
              <a16:creationId xmlns:a16="http://schemas.microsoft.com/office/drawing/2014/main" xmlns="" id="{00000000-0008-0000-0600-0000E0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21" name="Text Box 111">
          <a:extLst>
            <a:ext uri="{FF2B5EF4-FFF2-40B4-BE49-F238E27FC236}">
              <a16:creationId xmlns:a16="http://schemas.microsoft.com/office/drawing/2014/main" xmlns="" id="{00000000-0008-0000-0600-0000E1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22" name="Text Box 112">
          <a:extLst>
            <a:ext uri="{FF2B5EF4-FFF2-40B4-BE49-F238E27FC236}">
              <a16:creationId xmlns:a16="http://schemas.microsoft.com/office/drawing/2014/main" xmlns="" id="{00000000-0008-0000-0600-0000E2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23" name="Text Box 113">
          <a:extLst>
            <a:ext uri="{FF2B5EF4-FFF2-40B4-BE49-F238E27FC236}">
              <a16:creationId xmlns:a16="http://schemas.microsoft.com/office/drawing/2014/main" xmlns="" id="{00000000-0008-0000-0600-0000E3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24" name="Text Box 114">
          <a:extLst>
            <a:ext uri="{FF2B5EF4-FFF2-40B4-BE49-F238E27FC236}">
              <a16:creationId xmlns:a16="http://schemas.microsoft.com/office/drawing/2014/main" xmlns="" id="{00000000-0008-0000-0600-0000E4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25" name="Text Box 115">
          <a:extLst>
            <a:ext uri="{FF2B5EF4-FFF2-40B4-BE49-F238E27FC236}">
              <a16:creationId xmlns:a16="http://schemas.microsoft.com/office/drawing/2014/main" xmlns="" id="{00000000-0008-0000-0600-0000E5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26" name="Text Box 116">
          <a:extLst>
            <a:ext uri="{FF2B5EF4-FFF2-40B4-BE49-F238E27FC236}">
              <a16:creationId xmlns:a16="http://schemas.microsoft.com/office/drawing/2014/main" xmlns="" id="{00000000-0008-0000-0600-0000E6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27" name="Text Box 117">
          <a:extLst>
            <a:ext uri="{FF2B5EF4-FFF2-40B4-BE49-F238E27FC236}">
              <a16:creationId xmlns:a16="http://schemas.microsoft.com/office/drawing/2014/main" xmlns="" id="{00000000-0008-0000-0600-0000E7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72</xdr:row>
      <xdr:rowOff>0</xdr:rowOff>
    </xdr:from>
    <xdr:to>
      <xdr:col>29</xdr:col>
      <xdr:colOff>2247900</xdr:colOff>
      <xdr:row>72</xdr:row>
      <xdr:rowOff>200025</xdr:rowOff>
    </xdr:to>
    <xdr:sp macro="" textlink="">
      <xdr:nvSpPr>
        <xdr:cNvPr id="4328" name="Text Box 118">
          <a:extLst>
            <a:ext uri="{FF2B5EF4-FFF2-40B4-BE49-F238E27FC236}">
              <a16:creationId xmlns:a16="http://schemas.microsoft.com/office/drawing/2014/main" xmlns="" id="{00000000-0008-0000-0600-0000E8100000}"/>
            </a:ext>
          </a:extLst>
        </xdr:cNvPr>
        <xdr:cNvSpPr txBox="1">
          <a:spLocks noChangeArrowheads="1"/>
        </xdr:cNvSpPr>
      </xdr:nvSpPr>
      <xdr:spPr bwMode="auto">
        <a:xfrm>
          <a:off x="26498550" y="3810000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209550</xdr:rowOff>
    </xdr:to>
    <xdr:sp macro="" textlink="">
      <xdr:nvSpPr>
        <xdr:cNvPr id="4329" name="Text Box 119">
          <a:extLst>
            <a:ext uri="{FF2B5EF4-FFF2-40B4-BE49-F238E27FC236}">
              <a16:creationId xmlns:a16="http://schemas.microsoft.com/office/drawing/2014/main" xmlns="" id="{00000000-0008-0000-0600-0000E9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666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170</xdr:row>
      <xdr:rowOff>209550</xdr:rowOff>
    </xdr:to>
    <xdr:sp macro="" textlink="">
      <xdr:nvSpPr>
        <xdr:cNvPr id="4330" name="Text Box 120">
          <a:extLst>
            <a:ext uri="{FF2B5EF4-FFF2-40B4-BE49-F238E27FC236}">
              <a16:creationId xmlns:a16="http://schemas.microsoft.com/office/drawing/2014/main" xmlns="" id="{00000000-0008-0000-0600-0000EA10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666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31" name="Text Box 123">
          <a:extLst>
            <a:ext uri="{FF2B5EF4-FFF2-40B4-BE49-F238E27FC236}">
              <a16:creationId xmlns:a16="http://schemas.microsoft.com/office/drawing/2014/main" xmlns="" id="{00000000-0008-0000-0600-0000EB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32" name="Text Box 124">
          <a:extLst>
            <a:ext uri="{FF2B5EF4-FFF2-40B4-BE49-F238E27FC236}">
              <a16:creationId xmlns:a16="http://schemas.microsoft.com/office/drawing/2014/main" xmlns="" id="{00000000-0008-0000-0600-0000EC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33" name="Text Box 125">
          <a:extLst>
            <a:ext uri="{FF2B5EF4-FFF2-40B4-BE49-F238E27FC236}">
              <a16:creationId xmlns:a16="http://schemas.microsoft.com/office/drawing/2014/main" xmlns="" id="{00000000-0008-0000-0600-0000ED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34" name="Text Box 126">
          <a:extLst>
            <a:ext uri="{FF2B5EF4-FFF2-40B4-BE49-F238E27FC236}">
              <a16:creationId xmlns:a16="http://schemas.microsoft.com/office/drawing/2014/main" xmlns="" id="{00000000-0008-0000-0600-0000EE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35" name="Text Box 127">
          <a:extLst>
            <a:ext uri="{FF2B5EF4-FFF2-40B4-BE49-F238E27FC236}">
              <a16:creationId xmlns:a16="http://schemas.microsoft.com/office/drawing/2014/main" xmlns="" id="{00000000-0008-0000-0600-0000EF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36" name="Text Box 128">
          <a:extLst>
            <a:ext uri="{FF2B5EF4-FFF2-40B4-BE49-F238E27FC236}">
              <a16:creationId xmlns:a16="http://schemas.microsoft.com/office/drawing/2014/main" xmlns="" id="{00000000-0008-0000-0600-0000F0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37" name="Text Box 129">
          <a:extLst>
            <a:ext uri="{FF2B5EF4-FFF2-40B4-BE49-F238E27FC236}">
              <a16:creationId xmlns:a16="http://schemas.microsoft.com/office/drawing/2014/main" xmlns="" id="{00000000-0008-0000-0600-0000F1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619125</xdr:rowOff>
    </xdr:to>
    <xdr:sp macro="" textlink="">
      <xdr:nvSpPr>
        <xdr:cNvPr id="4338" name="Text Box 130">
          <a:extLst>
            <a:ext uri="{FF2B5EF4-FFF2-40B4-BE49-F238E27FC236}">
              <a16:creationId xmlns:a16="http://schemas.microsoft.com/office/drawing/2014/main" xmlns="" id="{00000000-0008-0000-0600-0000F210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39" name="Text Box 26">
          <a:extLst>
            <a:ext uri="{FF2B5EF4-FFF2-40B4-BE49-F238E27FC236}">
              <a16:creationId xmlns:a16="http://schemas.microsoft.com/office/drawing/2014/main" xmlns="" id="{00000000-0008-0000-0600-0000F3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0" name="Text Box 27">
          <a:extLst>
            <a:ext uri="{FF2B5EF4-FFF2-40B4-BE49-F238E27FC236}">
              <a16:creationId xmlns:a16="http://schemas.microsoft.com/office/drawing/2014/main" xmlns="" id="{00000000-0008-0000-0600-0000F4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1" name="Text Box 28">
          <a:extLst>
            <a:ext uri="{FF2B5EF4-FFF2-40B4-BE49-F238E27FC236}">
              <a16:creationId xmlns:a16="http://schemas.microsoft.com/office/drawing/2014/main" xmlns="" id="{00000000-0008-0000-0600-0000F5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2" name="Text Box 29">
          <a:extLst>
            <a:ext uri="{FF2B5EF4-FFF2-40B4-BE49-F238E27FC236}">
              <a16:creationId xmlns:a16="http://schemas.microsoft.com/office/drawing/2014/main" xmlns="" id="{00000000-0008-0000-0600-0000F6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3" name="Text Box 30">
          <a:extLst>
            <a:ext uri="{FF2B5EF4-FFF2-40B4-BE49-F238E27FC236}">
              <a16:creationId xmlns:a16="http://schemas.microsoft.com/office/drawing/2014/main" xmlns="" id="{00000000-0008-0000-0600-0000F7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4" name="Text Box 31">
          <a:extLst>
            <a:ext uri="{FF2B5EF4-FFF2-40B4-BE49-F238E27FC236}">
              <a16:creationId xmlns:a16="http://schemas.microsoft.com/office/drawing/2014/main" xmlns="" id="{00000000-0008-0000-0600-0000F8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5" name="Text Box 32">
          <a:extLst>
            <a:ext uri="{FF2B5EF4-FFF2-40B4-BE49-F238E27FC236}">
              <a16:creationId xmlns:a16="http://schemas.microsoft.com/office/drawing/2014/main" xmlns="" id="{00000000-0008-0000-0600-0000F9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6" name="Text Box 33">
          <a:extLst>
            <a:ext uri="{FF2B5EF4-FFF2-40B4-BE49-F238E27FC236}">
              <a16:creationId xmlns:a16="http://schemas.microsoft.com/office/drawing/2014/main" xmlns="" id="{00000000-0008-0000-0600-0000FA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7" name="Text Box 34">
          <a:extLst>
            <a:ext uri="{FF2B5EF4-FFF2-40B4-BE49-F238E27FC236}">
              <a16:creationId xmlns:a16="http://schemas.microsoft.com/office/drawing/2014/main" xmlns="" id="{00000000-0008-0000-0600-0000FB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8" name="Text Box 35">
          <a:extLst>
            <a:ext uri="{FF2B5EF4-FFF2-40B4-BE49-F238E27FC236}">
              <a16:creationId xmlns:a16="http://schemas.microsoft.com/office/drawing/2014/main" xmlns="" id="{00000000-0008-0000-0600-0000FC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49" name="Text Box 36">
          <a:extLst>
            <a:ext uri="{FF2B5EF4-FFF2-40B4-BE49-F238E27FC236}">
              <a16:creationId xmlns:a16="http://schemas.microsoft.com/office/drawing/2014/main" xmlns="" id="{00000000-0008-0000-0600-0000FD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0" name="Text Box 37">
          <a:extLst>
            <a:ext uri="{FF2B5EF4-FFF2-40B4-BE49-F238E27FC236}">
              <a16:creationId xmlns:a16="http://schemas.microsoft.com/office/drawing/2014/main" xmlns="" id="{00000000-0008-0000-0600-0000FE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1" name="Text Box 38">
          <a:extLst>
            <a:ext uri="{FF2B5EF4-FFF2-40B4-BE49-F238E27FC236}">
              <a16:creationId xmlns:a16="http://schemas.microsoft.com/office/drawing/2014/main" xmlns="" id="{00000000-0008-0000-0600-0000FF10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2" name="Text Box 39">
          <a:extLst>
            <a:ext uri="{FF2B5EF4-FFF2-40B4-BE49-F238E27FC236}">
              <a16:creationId xmlns:a16="http://schemas.microsoft.com/office/drawing/2014/main" xmlns="" id="{00000000-0008-0000-0600-000000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3" name="Text Box 40">
          <a:extLst>
            <a:ext uri="{FF2B5EF4-FFF2-40B4-BE49-F238E27FC236}">
              <a16:creationId xmlns:a16="http://schemas.microsoft.com/office/drawing/2014/main" xmlns="" id="{00000000-0008-0000-0600-000001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4" name="Text Box 41">
          <a:extLst>
            <a:ext uri="{FF2B5EF4-FFF2-40B4-BE49-F238E27FC236}">
              <a16:creationId xmlns:a16="http://schemas.microsoft.com/office/drawing/2014/main" xmlns="" id="{00000000-0008-0000-0600-000002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5" name="Text Box 42">
          <a:extLst>
            <a:ext uri="{FF2B5EF4-FFF2-40B4-BE49-F238E27FC236}">
              <a16:creationId xmlns:a16="http://schemas.microsoft.com/office/drawing/2014/main" xmlns="" id="{00000000-0008-0000-0600-000003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6" name="Text Box 43">
          <a:extLst>
            <a:ext uri="{FF2B5EF4-FFF2-40B4-BE49-F238E27FC236}">
              <a16:creationId xmlns:a16="http://schemas.microsoft.com/office/drawing/2014/main" xmlns="" id="{00000000-0008-0000-0600-000004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7" name="Text Box 44">
          <a:extLst>
            <a:ext uri="{FF2B5EF4-FFF2-40B4-BE49-F238E27FC236}">
              <a16:creationId xmlns:a16="http://schemas.microsoft.com/office/drawing/2014/main" xmlns="" id="{00000000-0008-0000-0600-000005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8" name="Text Box 45">
          <a:extLst>
            <a:ext uri="{FF2B5EF4-FFF2-40B4-BE49-F238E27FC236}">
              <a16:creationId xmlns:a16="http://schemas.microsoft.com/office/drawing/2014/main" xmlns="" id="{00000000-0008-0000-0600-000006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59" name="Text Box 46">
          <a:extLst>
            <a:ext uri="{FF2B5EF4-FFF2-40B4-BE49-F238E27FC236}">
              <a16:creationId xmlns:a16="http://schemas.microsoft.com/office/drawing/2014/main" xmlns="" id="{00000000-0008-0000-0600-000007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0" name="Text Box 47">
          <a:extLst>
            <a:ext uri="{FF2B5EF4-FFF2-40B4-BE49-F238E27FC236}">
              <a16:creationId xmlns:a16="http://schemas.microsoft.com/office/drawing/2014/main" xmlns="" id="{00000000-0008-0000-0600-000008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1" name="Text Box 49">
          <a:extLst>
            <a:ext uri="{FF2B5EF4-FFF2-40B4-BE49-F238E27FC236}">
              <a16:creationId xmlns:a16="http://schemas.microsoft.com/office/drawing/2014/main" xmlns="" id="{00000000-0008-0000-0600-000009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2" name="Text Box 50">
          <a:extLst>
            <a:ext uri="{FF2B5EF4-FFF2-40B4-BE49-F238E27FC236}">
              <a16:creationId xmlns:a16="http://schemas.microsoft.com/office/drawing/2014/main" xmlns="" id="{00000000-0008-0000-0600-00000A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3" name="Text Box 51">
          <a:extLst>
            <a:ext uri="{FF2B5EF4-FFF2-40B4-BE49-F238E27FC236}">
              <a16:creationId xmlns:a16="http://schemas.microsoft.com/office/drawing/2014/main" xmlns="" id="{00000000-0008-0000-0600-00000B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4" name="Text Box 52">
          <a:extLst>
            <a:ext uri="{FF2B5EF4-FFF2-40B4-BE49-F238E27FC236}">
              <a16:creationId xmlns:a16="http://schemas.microsoft.com/office/drawing/2014/main" xmlns="" id="{00000000-0008-0000-0600-00000C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5" name="Text Box 53">
          <a:extLst>
            <a:ext uri="{FF2B5EF4-FFF2-40B4-BE49-F238E27FC236}">
              <a16:creationId xmlns:a16="http://schemas.microsoft.com/office/drawing/2014/main" xmlns="" id="{00000000-0008-0000-0600-00000D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6" name="Text Box 54">
          <a:extLst>
            <a:ext uri="{FF2B5EF4-FFF2-40B4-BE49-F238E27FC236}">
              <a16:creationId xmlns:a16="http://schemas.microsoft.com/office/drawing/2014/main" xmlns="" id="{00000000-0008-0000-0600-00000E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7" name="Text Box 55">
          <a:extLst>
            <a:ext uri="{FF2B5EF4-FFF2-40B4-BE49-F238E27FC236}">
              <a16:creationId xmlns:a16="http://schemas.microsoft.com/office/drawing/2014/main" xmlns="" id="{00000000-0008-0000-0600-00000F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8" name="Text Box 56">
          <a:extLst>
            <a:ext uri="{FF2B5EF4-FFF2-40B4-BE49-F238E27FC236}">
              <a16:creationId xmlns:a16="http://schemas.microsoft.com/office/drawing/2014/main" xmlns="" id="{00000000-0008-0000-0600-000010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69" name="Text Box 57">
          <a:extLst>
            <a:ext uri="{FF2B5EF4-FFF2-40B4-BE49-F238E27FC236}">
              <a16:creationId xmlns:a16="http://schemas.microsoft.com/office/drawing/2014/main" xmlns="" id="{00000000-0008-0000-0600-000011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0" name="Text Box 58">
          <a:extLst>
            <a:ext uri="{FF2B5EF4-FFF2-40B4-BE49-F238E27FC236}">
              <a16:creationId xmlns:a16="http://schemas.microsoft.com/office/drawing/2014/main" xmlns="" id="{00000000-0008-0000-0600-000012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1" name="Text Box 59">
          <a:extLst>
            <a:ext uri="{FF2B5EF4-FFF2-40B4-BE49-F238E27FC236}">
              <a16:creationId xmlns:a16="http://schemas.microsoft.com/office/drawing/2014/main" xmlns="" id="{00000000-0008-0000-0600-000013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2" name="Text Box 60">
          <a:extLst>
            <a:ext uri="{FF2B5EF4-FFF2-40B4-BE49-F238E27FC236}">
              <a16:creationId xmlns:a16="http://schemas.microsoft.com/office/drawing/2014/main" xmlns="" id="{00000000-0008-0000-0600-000014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3" name="Text Box 61">
          <a:extLst>
            <a:ext uri="{FF2B5EF4-FFF2-40B4-BE49-F238E27FC236}">
              <a16:creationId xmlns:a16="http://schemas.microsoft.com/office/drawing/2014/main" xmlns="" id="{00000000-0008-0000-0600-000015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4" name="Text Box 62">
          <a:extLst>
            <a:ext uri="{FF2B5EF4-FFF2-40B4-BE49-F238E27FC236}">
              <a16:creationId xmlns:a16="http://schemas.microsoft.com/office/drawing/2014/main" xmlns="" id="{00000000-0008-0000-0600-000016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5" name="Text Box 63">
          <a:extLst>
            <a:ext uri="{FF2B5EF4-FFF2-40B4-BE49-F238E27FC236}">
              <a16:creationId xmlns:a16="http://schemas.microsoft.com/office/drawing/2014/main" xmlns="" id="{00000000-0008-0000-0600-000017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6" name="Text Box 64">
          <a:extLst>
            <a:ext uri="{FF2B5EF4-FFF2-40B4-BE49-F238E27FC236}">
              <a16:creationId xmlns:a16="http://schemas.microsoft.com/office/drawing/2014/main" xmlns="" id="{00000000-0008-0000-0600-000018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7" name="Text Box 65">
          <a:extLst>
            <a:ext uri="{FF2B5EF4-FFF2-40B4-BE49-F238E27FC236}">
              <a16:creationId xmlns:a16="http://schemas.microsoft.com/office/drawing/2014/main" xmlns="" id="{00000000-0008-0000-0600-000019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8" name="Text Box 66">
          <a:extLst>
            <a:ext uri="{FF2B5EF4-FFF2-40B4-BE49-F238E27FC236}">
              <a16:creationId xmlns:a16="http://schemas.microsoft.com/office/drawing/2014/main" xmlns="" id="{00000000-0008-0000-0600-00001A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79" name="Text Box 67">
          <a:extLst>
            <a:ext uri="{FF2B5EF4-FFF2-40B4-BE49-F238E27FC236}">
              <a16:creationId xmlns:a16="http://schemas.microsoft.com/office/drawing/2014/main" xmlns="" id="{00000000-0008-0000-0600-00001B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0" name="Text Box 68">
          <a:extLst>
            <a:ext uri="{FF2B5EF4-FFF2-40B4-BE49-F238E27FC236}">
              <a16:creationId xmlns:a16="http://schemas.microsoft.com/office/drawing/2014/main" xmlns="" id="{00000000-0008-0000-0600-00001C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1" name="Text Box 69">
          <a:extLst>
            <a:ext uri="{FF2B5EF4-FFF2-40B4-BE49-F238E27FC236}">
              <a16:creationId xmlns:a16="http://schemas.microsoft.com/office/drawing/2014/main" xmlns="" id="{00000000-0008-0000-0600-00001D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2" name="Text Box 70">
          <a:extLst>
            <a:ext uri="{FF2B5EF4-FFF2-40B4-BE49-F238E27FC236}">
              <a16:creationId xmlns:a16="http://schemas.microsoft.com/office/drawing/2014/main" xmlns="" id="{00000000-0008-0000-0600-00001E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3" name="Text Box 71">
          <a:extLst>
            <a:ext uri="{FF2B5EF4-FFF2-40B4-BE49-F238E27FC236}">
              <a16:creationId xmlns:a16="http://schemas.microsoft.com/office/drawing/2014/main" xmlns="" id="{00000000-0008-0000-0600-00001F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4" name="Text Box 72">
          <a:extLst>
            <a:ext uri="{FF2B5EF4-FFF2-40B4-BE49-F238E27FC236}">
              <a16:creationId xmlns:a16="http://schemas.microsoft.com/office/drawing/2014/main" xmlns="" id="{00000000-0008-0000-0600-000020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5" name="Text Box 73">
          <a:extLst>
            <a:ext uri="{FF2B5EF4-FFF2-40B4-BE49-F238E27FC236}">
              <a16:creationId xmlns:a16="http://schemas.microsoft.com/office/drawing/2014/main" xmlns="" id="{00000000-0008-0000-0600-000021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6" name="Text Box 74">
          <a:extLst>
            <a:ext uri="{FF2B5EF4-FFF2-40B4-BE49-F238E27FC236}">
              <a16:creationId xmlns:a16="http://schemas.microsoft.com/office/drawing/2014/main" xmlns="" id="{00000000-0008-0000-0600-000022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7" name="Text Box 75">
          <a:extLst>
            <a:ext uri="{FF2B5EF4-FFF2-40B4-BE49-F238E27FC236}">
              <a16:creationId xmlns:a16="http://schemas.microsoft.com/office/drawing/2014/main" xmlns="" id="{00000000-0008-0000-0600-000023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8" name="Text Box 76">
          <a:extLst>
            <a:ext uri="{FF2B5EF4-FFF2-40B4-BE49-F238E27FC236}">
              <a16:creationId xmlns:a16="http://schemas.microsoft.com/office/drawing/2014/main" xmlns="" id="{00000000-0008-0000-0600-000024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89" name="Text Box 77">
          <a:extLst>
            <a:ext uri="{FF2B5EF4-FFF2-40B4-BE49-F238E27FC236}">
              <a16:creationId xmlns:a16="http://schemas.microsoft.com/office/drawing/2014/main" xmlns="" id="{00000000-0008-0000-0600-000025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0" name="Text Box 78">
          <a:extLst>
            <a:ext uri="{FF2B5EF4-FFF2-40B4-BE49-F238E27FC236}">
              <a16:creationId xmlns:a16="http://schemas.microsoft.com/office/drawing/2014/main" xmlns="" id="{00000000-0008-0000-0600-000026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1" name="Text Box 79">
          <a:extLst>
            <a:ext uri="{FF2B5EF4-FFF2-40B4-BE49-F238E27FC236}">
              <a16:creationId xmlns:a16="http://schemas.microsoft.com/office/drawing/2014/main" xmlns="" id="{00000000-0008-0000-0600-000027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2" name="Text Box 80">
          <a:extLst>
            <a:ext uri="{FF2B5EF4-FFF2-40B4-BE49-F238E27FC236}">
              <a16:creationId xmlns:a16="http://schemas.microsoft.com/office/drawing/2014/main" xmlns="" id="{00000000-0008-0000-0600-000028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3" name="Text Box 81">
          <a:extLst>
            <a:ext uri="{FF2B5EF4-FFF2-40B4-BE49-F238E27FC236}">
              <a16:creationId xmlns:a16="http://schemas.microsoft.com/office/drawing/2014/main" xmlns="" id="{00000000-0008-0000-0600-000029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4" name="Text Box 82">
          <a:extLst>
            <a:ext uri="{FF2B5EF4-FFF2-40B4-BE49-F238E27FC236}">
              <a16:creationId xmlns:a16="http://schemas.microsoft.com/office/drawing/2014/main" xmlns="" id="{00000000-0008-0000-0600-00002A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5" name="Text Box 83">
          <a:extLst>
            <a:ext uri="{FF2B5EF4-FFF2-40B4-BE49-F238E27FC236}">
              <a16:creationId xmlns:a16="http://schemas.microsoft.com/office/drawing/2014/main" xmlns="" id="{00000000-0008-0000-0600-00002B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6" name="Text Box 84">
          <a:extLst>
            <a:ext uri="{FF2B5EF4-FFF2-40B4-BE49-F238E27FC236}">
              <a16:creationId xmlns:a16="http://schemas.microsoft.com/office/drawing/2014/main" xmlns="" id="{00000000-0008-0000-0600-00002C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7" name="Text Box 85">
          <a:extLst>
            <a:ext uri="{FF2B5EF4-FFF2-40B4-BE49-F238E27FC236}">
              <a16:creationId xmlns:a16="http://schemas.microsoft.com/office/drawing/2014/main" xmlns="" id="{00000000-0008-0000-0600-00002D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8" name="Text Box 86">
          <a:extLst>
            <a:ext uri="{FF2B5EF4-FFF2-40B4-BE49-F238E27FC236}">
              <a16:creationId xmlns:a16="http://schemas.microsoft.com/office/drawing/2014/main" xmlns="" id="{00000000-0008-0000-0600-00002E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399" name="Text Box 87">
          <a:extLst>
            <a:ext uri="{FF2B5EF4-FFF2-40B4-BE49-F238E27FC236}">
              <a16:creationId xmlns:a16="http://schemas.microsoft.com/office/drawing/2014/main" xmlns="" id="{00000000-0008-0000-0600-00002F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400" name="Text Box 88">
          <a:extLst>
            <a:ext uri="{FF2B5EF4-FFF2-40B4-BE49-F238E27FC236}">
              <a16:creationId xmlns:a16="http://schemas.microsoft.com/office/drawing/2014/main" xmlns="" id="{00000000-0008-0000-0600-000030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401" name="Text Box 89">
          <a:extLst>
            <a:ext uri="{FF2B5EF4-FFF2-40B4-BE49-F238E27FC236}">
              <a16:creationId xmlns:a16="http://schemas.microsoft.com/office/drawing/2014/main" xmlns="" id="{00000000-0008-0000-0600-000031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402" name="Text Box 90">
          <a:extLst>
            <a:ext uri="{FF2B5EF4-FFF2-40B4-BE49-F238E27FC236}">
              <a16:creationId xmlns:a16="http://schemas.microsoft.com/office/drawing/2014/main" xmlns="" id="{00000000-0008-0000-0600-000032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403" name="Text Box 91">
          <a:extLst>
            <a:ext uri="{FF2B5EF4-FFF2-40B4-BE49-F238E27FC236}">
              <a16:creationId xmlns:a16="http://schemas.microsoft.com/office/drawing/2014/main" xmlns="" id="{00000000-0008-0000-0600-000033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104</xdr:row>
      <xdr:rowOff>0</xdr:rowOff>
    </xdr:from>
    <xdr:to>
      <xdr:col>29</xdr:col>
      <xdr:colOff>2162175</xdr:colOff>
      <xdr:row>104</xdr:row>
      <xdr:rowOff>161925</xdr:rowOff>
    </xdr:to>
    <xdr:sp macro="" textlink="">
      <xdr:nvSpPr>
        <xdr:cNvPr id="4404" name="Text Box 92">
          <a:extLst>
            <a:ext uri="{FF2B5EF4-FFF2-40B4-BE49-F238E27FC236}">
              <a16:creationId xmlns:a16="http://schemas.microsoft.com/office/drawing/2014/main" xmlns="" id="{00000000-0008-0000-0600-00003411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05" name="Text Box 26">
          <a:extLst>
            <a:ext uri="{FF2B5EF4-FFF2-40B4-BE49-F238E27FC236}">
              <a16:creationId xmlns:a16="http://schemas.microsoft.com/office/drawing/2014/main" xmlns="" id="{00000000-0008-0000-0600-000035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06" name="Text Box 27">
          <a:extLst>
            <a:ext uri="{FF2B5EF4-FFF2-40B4-BE49-F238E27FC236}">
              <a16:creationId xmlns:a16="http://schemas.microsoft.com/office/drawing/2014/main" xmlns="" id="{00000000-0008-0000-0600-000036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07" name="Text Box 28">
          <a:extLst>
            <a:ext uri="{FF2B5EF4-FFF2-40B4-BE49-F238E27FC236}">
              <a16:creationId xmlns:a16="http://schemas.microsoft.com/office/drawing/2014/main" xmlns="" id="{00000000-0008-0000-0600-000037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08" name="Text Box 29">
          <a:extLst>
            <a:ext uri="{FF2B5EF4-FFF2-40B4-BE49-F238E27FC236}">
              <a16:creationId xmlns:a16="http://schemas.microsoft.com/office/drawing/2014/main" xmlns="" id="{00000000-0008-0000-0600-000038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09" name="Text Box 30">
          <a:extLst>
            <a:ext uri="{FF2B5EF4-FFF2-40B4-BE49-F238E27FC236}">
              <a16:creationId xmlns:a16="http://schemas.microsoft.com/office/drawing/2014/main" xmlns="" id="{00000000-0008-0000-0600-000039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0" name="Text Box 31">
          <a:extLst>
            <a:ext uri="{FF2B5EF4-FFF2-40B4-BE49-F238E27FC236}">
              <a16:creationId xmlns:a16="http://schemas.microsoft.com/office/drawing/2014/main" xmlns="" id="{00000000-0008-0000-0600-00003A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1" name="Text Box 32">
          <a:extLst>
            <a:ext uri="{FF2B5EF4-FFF2-40B4-BE49-F238E27FC236}">
              <a16:creationId xmlns:a16="http://schemas.microsoft.com/office/drawing/2014/main" xmlns="" id="{00000000-0008-0000-0600-00003B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2" name="Text Box 33">
          <a:extLst>
            <a:ext uri="{FF2B5EF4-FFF2-40B4-BE49-F238E27FC236}">
              <a16:creationId xmlns:a16="http://schemas.microsoft.com/office/drawing/2014/main" xmlns="" id="{00000000-0008-0000-0600-00003C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3" name="Text Box 34">
          <a:extLst>
            <a:ext uri="{FF2B5EF4-FFF2-40B4-BE49-F238E27FC236}">
              <a16:creationId xmlns:a16="http://schemas.microsoft.com/office/drawing/2014/main" xmlns="" id="{00000000-0008-0000-0600-00003D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4" name="Text Box 35">
          <a:extLst>
            <a:ext uri="{FF2B5EF4-FFF2-40B4-BE49-F238E27FC236}">
              <a16:creationId xmlns:a16="http://schemas.microsoft.com/office/drawing/2014/main" xmlns="" id="{00000000-0008-0000-0600-00003E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5" name="Text Box 36">
          <a:extLst>
            <a:ext uri="{FF2B5EF4-FFF2-40B4-BE49-F238E27FC236}">
              <a16:creationId xmlns:a16="http://schemas.microsoft.com/office/drawing/2014/main" xmlns="" id="{00000000-0008-0000-0600-00003F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6" name="Text Box 37">
          <a:extLst>
            <a:ext uri="{FF2B5EF4-FFF2-40B4-BE49-F238E27FC236}">
              <a16:creationId xmlns:a16="http://schemas.microsoft.com/office/drawing/2014/main" xmlns="" id="{00000000-0008-0000-0600-000040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7" name="Text Box 38">
          <a:extLst>
            <a:ext uri="{FF2B5EF4-FFF2-40B4-BE49-F238E27FC236}">
              <a16:creationId xmlns:a16="http://schemas.microsoft.com/office/drawing/2014/main" xmlns="" id="{00000000-0008-0000-0600-000041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8" name="Text Box 39">
          <a:extLst>
            <a:ext uri="{FF2B5EF4-FFF2-40B4-BE49-F238E27FC236}">
              <a16:creationId xmlns:a16="http://schemas.microsoft.com/office/drawing/2014/main" xmlns="" id="{00000000-0008-0000-0600-000042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19" name="Text Box 40">
          <a:extLst>
            <a:ext uri="{FF2B5EF4-FFF2-40B4-BE49-F238E27FC236}">
              <a16:creationId xmlns:a16="http://schemas.microsoft.com/office/drawing/2014/main" xmlns="" id="{00000000-0008-0000-0600-000043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0" name="Text Box 41">
          <a:extLst>
            <a:ext uri="{FF2B5EF4-FFF2-40B4-BE49-F238E27FC236}">
              <a16:creationId xmlns:a16="http://schemas.microsoft.com/office/drawing/2014/main" xmlns="" id="{00000000-0008-0000-0600-000044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1" name="Text Box 42">
          <a:extLst>
            <a:ext uri="{FF2B5EF4-FFF2-40B4-BE49-F238E27FC236}">
              <a16:creationId xmlns:a16="http://schemas.microsoft.com/office/drawing/2014/main" xmlns="" id="{00000000-0008-0000-0600-000045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2" name="Text Box 43">
          <a:extLst>
            <a:ext uri="{FF2B5EF4-FFF2-40B4-BE49-F238E27FC236}">
              <a16:creationId xmlns:a16="http://schemas.microsoft.com/office/drawing/2014/main" xmlns="" id="{00000000-0008-0000-0600-000046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3" name="Text Box 44">
          <a:extLst>
            <a:ext uri="{FF2B5EF4-FFF2-40B4-BE49-F238E27FC236}">
              <a16:creationId xmlns:a16="http://schemas.microsoft.com/office/drawing/2014/main" xmlns="" id="{00000000-0008-0000-0600-000047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4" name="Text Box 45">
          <a:extLst>
            <a:ext uri="{FF2B5EF4-FFF2-40B4-BE49-F238E27FC236}">
              <a16:creationId xmlns:a16="http://schemas.microsoft.com/office/drawing/2014/main" xmlns="" id="{00000000-0008-0000-0600-000048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5" name="Text Box 46">
          <a:extLst>
            <a:ext uri="{FF2B5EF4-FFF2-40B4-BE49-F238E27FC236}">
              <a16:creationId xmlns:a16="http://schemas.microsoft.com/office/drawing/2014/main" xmlns="" id="{00000000-0008-0000-0600-000049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6" name="Text Box 47">
          <a:extLst>
            <a:ext uri="{FF2B5EF4-FFF2-40B4-BE49-F238E27FC236}">
              <a16:creationId xmlns:a16="http://schemas.microsoft.com/office/drawing/2014/main" xmlns="" id="{00000000-0008-0000-0600-00004A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7" name="Text Box 49">
          <a:extLst>
            <a:ext uri="{FF2B5EF4-FFF2-40B4-BE49-F238E27FC236}">
              <a16:creationId xmlns:a16="http://schemas.microsoft.com/office/drawing/2014/main" xmlns="" id="{00000000-0008-0000-0600-00004B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8" name="Text Box 50">
          <a:extLst>
            <a:ext uri="{FF2B5EF4-FFF2-40B4-BE49-F238E27FC236}">
              <a16:creationId xmlns:a16="http://schemas.microsoft.com/office/drawing/2014/main" xmlns="" id="{00000000-0008-0000-0600-00004C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29" name="Text Box 51">
          <a:extLst>
            <a:ext uri="{FF2B5EF4-FFF2-40B4-BE49-F238E27FC236}">
              <a16:creationId xmlns:a16="http://schemas.microsoft.com/office/drawing/2014/main" xmlns="" id="{00000000-0008-0000-0600-00004D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0" name="Text Box 52">
          <a:extLst>
            <a:ext uri="{FF2B5EF4-FFF2-40B4-BE49-F238E27FC236}">
              <a16:creationId xmlns:a16="http://schemas.microsoft.com/office/drawing/2014/main" xmlns="" id="{00000000-0008-0000-0600-00004E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1" name="Text Box 53">
          <a:extLst>
            <a:ext uri="{FF2B5EF4-FFF2-40B4-BE49-F238E27FC236}">
              <a16:creationId xmlns:a16="http://schemas.microsoft.com/office/drawing/2014/main" xmlns="" id="{00000000-0008-0000-0600-00004F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2" name="Text Box 54">
          <a:extLst>
            <a:ext uri="{FF2B5EF4-FFF2-40B4-BE49-F238E27FC236}">
              <a16:creationId xmlns:a16="http://schemas.microsoft.com/office/drawing/2014/main" xmlns="" id="{00000000-0008-0000-0600-000050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3" name="Text Box 55">
          <a:extLst>
            <a:ext uri="{FF2B5EF4-FFF2-40B4-BE49-F238E27FC236}">
              <a16:creationId xmlns:a16="http://schemas.microsoft.com/office/drawing/2014/main" xmlns="" id="{00000000-0008-0000-0600-000051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4" name="Text Box 56">
          <a:extLst>
            <a:ext uri="{FF2B5EF4-FFF2-40B4-BE49-F238E27FC236}">
              <a16:creationId xmlns:a16="http://schemas.microsoft.com/office/drawing/2014/main" xmlns="" id="{00000000-0008-0000-0600-000052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5" name="Text Box 57">
          <a:extLst>
            <a:ext uri="{FF2B5EF4-FFF2-40B4-BE49-F238E27FC236}">
              <a16:creationId xmlns:a16="http://schemas.microsoft.com/office/drawing/2014/main" xmlns="" id="{00000000-0008-0000-0600-000053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6" name="Text Box 58">
          <a:extLst>
            <a:ext uri="{FF2B5EF4-FFF2-40B4-BE49-F238E27FC236}">
              <a16:creationId xmlns:a16="http://schemas.microsoft.com/office/drawing/2014/main" xmlns="" id="{00000000-0008-0000-0600-000054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7" name="Text Box 59">
          <a:extLst>
            <a:ext uri="{FF2B5EF4-FFF2-40B4-BE49-F238E27FC236}">
              <a16:creationId xmlns:a16="http://schemas.microsoft.com/office/drawing/2014/main" xmlns="" id="{00000000-0008-0000-0600-000055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8" name="Text Box 60">
          <a:extLst>
            <a:ext uri="{FF2B5EF4-FFF2-40B4-BE49-F238E27FC236}">
              <a16:creationId xmlns:a16="http://schemas.microsoft.com/office/drawing/2014/main" xmlns="" id="{00000000-0008-0000-0600-000056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39" name="Text Box 61">
          <a:extLst>
            <a:ext uri="{FF2B5EF4-FFF2-40B4-BE49-F238E27FC236}">
              <a16:creationId xmlns:a16="http://schemas.microsoft.com/office/drawing/2014/main" xmlns="" id="{00000000-0008-0000-0600-000057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0" name="Text Box 62">
          <a:extLst>
            <a:ext uri="{FF2B5EF4-FFF2-40B4-BE49-F238E27FC236}">
              <a16:creationId xmlns:a16="http://schemas.microsoft.com/office/drawing/2014/main" xmlns="" id="{00000000-0008-0000-0600-000058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1" name="Text Box 63">
          <a:extLst>
            <a:ext uri="{FF2B5EF4-FFF2-40B4-BE49-F238E27FC236}">
              <a16:creationId xmlns:a16="http://schemas.microsoft.com/office/drawing/2014/main" xmlns="" id="{00000000-0008-0000-0600-000059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2" name="Text Box 64">
          <a:extLst>
            <a:ext uri="{FF2B5EF4-FFF2-40B4-BE49-F238E27FC236}">
              <a16:creationId xmlns:a16="http://schemas.microsoft.com/office/drawing/2014/main" xmlns="" id="{00000000-0008-0000-0600-00005A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3" name="Text Box 65">
          <a:extLst>
            <a:ext uri="{FF2B5EF4-FFF2-40B4-BE49-F238E27FC236}">
              <a16:creationId xmlns:a16="http://schemas.microsoft.com/office/drawing/2014/main" xmlns="" id="{00000000-0008-0000-0600-00005B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4" name="Text Box 66">
          <a:extLst>
            <a:ext uri="{FF2B5EF4-FFF2-40B4-BE49-F238E27FC236}">
              <a16:creationId xmlns:a16="http://schemas.microsoft.com/office/drawing/2014/main" xmlns="" id="{00000000-0008-0000-0600-00005C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5" name="Text Box 67">
          <a:extLst>
            <a:ext uri="{FF2B5EF4-FFF2-40B4-BE49-F238E27FC236}">
              <a16:creationId xmlns:a16="http://schemas.microsoft.com/office/drawing/2014/main" xmlns="" id="{00000000-0008-0000-0600-00005D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6" name="Text Box 68">
          <a:extLst>
            <a:ext uri="{FF2B5EF4-FFF2-40B4-BE49-F238E27FC236}">
              <a16:creationId xmlns:a16="http://schemas.microsoft.com/office/drawing/2014/main" xmlns="" id="{00000000-0008-0000-0600-00005E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7" name="Text Box 69">
          <a:extLst>
            <a:ext uri="{FF2B5EF4-FFF2-40B4-BE49-F238E27FC236}">
              <a16:creationId xmlns:a16="http://schemas.microsoft.com/office/drawing/2014/main" xmlns="" id="{00000000-0008-0000-0600-00005F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8" name="Text Box 70">
          <a:extLst>
            <a:ext uri="{FF2B5EF4-FFF2-40B4-BE49-F238E27FC236}">
              <a16:creationId xmlns:a16="http://schemas.microsoft.com/office/drawing/2014/main" xmlns="" id="{00000000-0008-0000-0600-000060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49" name="Text Box 71">
          <a:extLst>
            <a:ext uri="{FF2B5EF4-FFF2-40B4-BE49-F238E27FC236}">
              <a16:creationId xmlns:a16="http://schemas.microsoft.com/office/drawing/2014/main" xmlns="" id="{00000000-0008-0000-0600-000061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0" name="Text Box 72">
          <a:extLst>
            <a:ext uri="{FF2B5EF4-FFF2-40B4-BE49-F238E27FC236}">
              <a16:creationId xmlns:a16="http://schemas.microsoft.com/office/drawing/2014/main" xmlns="" id="{00000000-0008-0000-0600-000062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1" name="Text Box 73">
          <a:extLst>
            <a:ext uri="{FF2B5EF4-FFF2-40B4-BE49-F238E27FC236}">
              <a16:creationId xmlns:a16="http://schemas.microsoft.com/office/drawing/2014/main" xmlns="" id="{00000000-0008-0000-0600-000063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2" name="Text Box 74">
          <a:extLst>
            <a:ext uri="{FF2B5EF4-FFF2-40B4-BE49-F238E27FC236}">
              <a16:creationId xmlns:a16="http://schemas.microsoft.com/office/drawing/2014/main" xmlns="" id="{00000000-0008-0000-0600-000064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3" name="Text Box 75">
          <a:extLst>
            <a:ext uri="{FF2B5EF4-FFF2-40B4-BE49-F238E27FC236}">
              <a16:creationId xmlns:a16="http://schemas.microsoft.com/office/drawing/2014/main" xmlns="" id="{00000000-0008-0000-0600-000065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4" name="Text Box 76">
          <a:extLst>
            <a:ext uri="{FF2B5EF4-FFF2-40B4-BE49-F238E27FC236}">
              <a16:creationId xmlns:a16="http://schemas.microsoft.com/office/drawing/2014/main" xmlns="" id="{00000000-0008-0000-0600-000066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5" name="Text Box 77">
          <a:extLst>
            <a:ext uri="{FF2B5EF4-FFF2-40B4-BE49-F238E27FC236}">
              <a16:creationId xmlns:a16="http://schemas.microsoft.com/office/drawing/2014/main" xmlns="" id="{00000000-0008-0000-0600-000067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6" name="Text Box 78">
          <a:extLst>
            <a:ext uri="{FF2B5EF4-FFF2-40B4-BE49-F238E27FC236}">
              <a16:creationId xmlns:a16="http://schemas.microsoft.com/office/drawing/2014/main" xmlns="" id="{00000000-0008-0000-0600-000068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7" name="Text Box 79">
          <a:extLst>
            <a:ext uri="{FF2B5EF4-FFF2-40B4-BE49-F238E27FC236}">
              <a16:creationId xmlns:a16="http://schemas.microsoft.com/office/drawing/2014/main" xmlns="" id="{00000000-0008-0000-0600-000069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8" name="Text Box 80">
          <a:extLst>
            <a:ext uri="{FF2B5EF4-FFF2-40B4-BE49-F238E27FC236}">
              <a16:creationId xmlns:a16="http://schemas.microsoft.com/office/drawing/2014/main" xmlns="" id="{00000000-0008-0000-0600-00006A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59" name="Text Box 81">
          <a:extLst>
            <a:ext uri="{FF2B5EF4-FFF2-40B4-BE49-F238E27FC236}">
              <a16:creationId xmlns:a16="http://schemas.microsoft.com/office/drawing/2014/main" xmlns="" id="{00000000-0008-0000-0600-00006B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0" name="Text Box 82">
          <a:extLst>
            <a:ext uri="{FF2B5EF4-FFF2-40B4-BE49-F238E27FC236}">
              <a16:creationId xmlns:a16="http://schemas.microsoft.com/office/drawing/2014/main" xmlns="" id="{00000000-0008-0000-0600-00006C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1" name="Text Box 83">
          <a:extLst>
            <a:ext uri="{FF2B5EF4-FFF2-40B4-BE49-F238E27FC236}">
              <a16:creationId xmlns:a16="http://schemas.microsoft.com/office/drawing/2014/main" xmlns="" id="{00000000-0008-0000-0600-00006D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2" name="Text Box 84">
          <a:extLst>
            <a:ext uri="{FF2B5EF4-FFF2-40B4-BE49-F238E27FC236}">
              <a16:creationId xmlns:a16="http://schemas.microsoft.com/office/drawing/2014/main" xmlns="" id="{00000000-0008-0000-0600-00006E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3" name="Text Box 85">
          <a:extLst>
            <a:ext uri="{FF2B5EF4-FFF2-40B4-BE49-F238E27FC236}">
              <a16:creationId xmlns:a16="http://schemas.microsoft.com/office/drawing/2014/main" xmlns="" id="{00000000-0008-0000-0600-00006F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4" name="Text Box 86">
          <a:extLst>
            <a:ext uri="{FF2B5EF4-FFF2-40B4-BE49-F238E27FC236}">
              <a16:creationId xmlns:a16="http://schemas.microsoft.com/office/drawing/2014/main" xmlns="" id="{00000000-0008-0000-0600-000070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5" name="Text Box 87">
          <a:extLst>
            <a:ext uri="{FF2B5EF4-FFF2-40B4-BE49-F238E27FC236}">
              <a16:creationId xmlns:a16="http://schemas.microsoft.com/office/drawing/2014/main" xmlns="" id="{00000000-0008-0000-0600-000071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6" name="Text Box 88">
          <a:extLst>
            <a:ext uri="{FF2B5EF4-FFF2-40B4-BE49-F238E27FC236}">
              <a16:creationId xmlns:a16="http://schemas.microsoft.com/office/drawing/2014/main" xmlns="" id="{00000000-0008-0000-0600-000072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7" name="Text Box 89">
          <a:extLst>
            <a:ext uri="{FF2B5EF4-FFF2-40B4-BE49-F238E27FC236}">
              <a16:creationId xmlns:a16="http://schemas.microsoft.com/office/drawing/2014/main" xmlns="" id="{00000000-0008-0000-0600-000073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8" name="Text Box 90">
          <a:extLst>
            <a:ext uri="{FF2B5EF4-FFF2-40B4-BE49-F238E27FC236}">
              <a16:creationId xmlns:a16="http://schemas.microsoft.com/office/drawing/2014/main" xmlns="" id="{00000000-0008-0000-0600-000074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69" name="Text Box 91">
          <a:extLst>
            <a:ext uri="{FF2B5EF4-FFF2-40B4-BE49-F238E27FC236}">
              <a16:creationId xmlns:a16="http://schemas.microsoft.com/office/drawing/2014/main" xmlns="" id="{00000000-0008-0000-0600-000075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158</xdr:row>
      <xdr:rowOff>0</xdr:rowOff>
    </xdr:from>
    <xdr:ext cx="76200" cy="200025"/>
    <xdr:sp macro="" textlink="">
      <xdr:nvSpPr>
        <xdr:cNvPr id="4470" name="Text Box 92">
          <a:extLst>
            <a:ext uri="{FF2B5EF4-FFF2-40B4-BE49-F238E27FC236}">
              <a16:creationId xmlns:a16="http://schemas.microsoft.com/office/drawing/2014/main" xmlns="" id="{00000000-0008-0000-0600-000076110000}"/>
            </a:ext>
          </a:extLst>
        </xdr:cNvPr>
        <xdr:cNvSpPr txBox="1">
          <a:spLocks noChangeArrowheads="1"/>
        </xdr:cNvSpPr>
      </xdr:nvSpPr>
      <xdr:spPr bwMode="auto">
        <a:xfrm>
          <a:off x="26498550" y="832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1" name="Text Box 26">
          <a:extLst>
            <a:ext uri="{FF2B5EF4-FFF2-40B4-BE49-F238E27FC236}">
              <a16:creationId xmlns:a16="http://schemas.microsoft.com/office/drawing/2014/main" xmlns="" id="{00000000-0008-0000-0600-000077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2" name="Text Box 27">
          <a:extLst>
            <a:ext uri="{FF2B5EF4-FFF2-40B4-BE49-F238E27FC236}">
              <a16:creationId xmlns:a16="http://schemas.microsoft.com/office/drawing/2014/main" xmlns="" id="{00000000-0008-0000-0600-000078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3" name="Text Box 28">
          <a:extLst>
            <a:ext uri="{FF2B5EF4-FFF2-40B4-BE49-F238E27FC236}">
              <a16:creationId xmlns:a16="http://schemas.microsoft.com/office/drawing/2014/main" xmlns="" id="{00000000-0008-0000-0600-000079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4" name="Text Box 29">
          <a:extLst>
            <a:ext uri="{FF2B5EF4-FFF2-40B4-BE49-F238E27FC236}">
              <a16:creationId xmlns:a16="http://schemas.microsoft.com/office/drawing/2014/main" xmlns="" id="{00000000-0008-0000-0600-00007A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5" name="Text Box 30">
          <a:extLst>
            <a:ext uri="{FF2B5EF4-FFF2-40B4-BE49-F238E27FC236}">
              <a16:creationId xmlns:a16="http://schemas.microsoft.com/office/drawing/2014/main" xmlns="" id="{00000000-0008-0000-0600-00007B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6" name="Text Box 31">
          <a:extLst>
            <a:ext uri="{FF2B5EF4-FFF2-40B4-BE49-F238E27FC236}">
              <a16:creationId xmlns:a16="http://schemas.microsoft.com/office/drawing/2014/main" xmlns="" id="{00000000-0008-0000-0600-00007C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7" name="Text Box 32">
          <a:extLst>
            <a:ext uri="{FF2B5EF4-FFF2-40B4-BE49-F238E27FC236}">
              <a16:creationId xmlns:a16="http://schemas.microsoft.com/office/drawing/2014/main" xmlns="" id="{00000000-0008-0000-0600-00007D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8" name="Text Box 33">
          <a:extLst>
            <a:ext uri="{FF2B5EF4-FFF2-40B4-BE49-F238E27FC236}">
              <a16:creationId xmlns:a16="http://schemas.microsoft.com/office/drawing/2014/main" xmlns="" id="{00000000-0008-0000-0600-00007E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79" name="Text Box 34">
          <a:extLst>
            <a:ext uri="{FF2B5EF4-FFF2-40B4-BE49-F238E27FC236}">
              <a16:creationId xmlns:a16="http://schemas.microsoft.com/office/drawing/2014/main" xmlns="" id="{00000000-0008-0000-0600-00007F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0" name="Text Box 35">
          <a:extLst>
            <a:ext uri="{FF2B5EF4-FFF2-40B4-BE49-F238E27FC236}">
              <a16:creationId xmlns:a16="http://schemas.microsoft.com/office/drawing/2014/main" xmlns="" id="{00000000-0008-0000-0600-000080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1" name="Text Box 36">
          <a:extLst>
            <a:ext uri="{FF2B5EF4-FFF2-40B4-BE49-F238E27FC236}">
              <a16:creationId xmlns:a16="http://schemas.microsoft.com/office/drawing/2014/main" xmlns="" id="{00000000-0008-0000-0600-000081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2" name="Text Box 37">
          <a:extLst>
            <a:ext uri="{FF2B5EF4-FFF2-40B4-BE49-F238E27FC236}">
              <a16:creationId xmlns:a16="http://schemas.microsoft.com/office/drawing/2014/main" xmlns="" id="{00000000-0008-0000-0600-000082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3" name="Text Box 38">
          <a:extLst>
            <a:ext uri="{FF2B5EF4-FFF2-40B4-BE49-F238E27FC236}">
              <a16:creationId xmlns:a16="http://schemas.microsoft.com/office/drawing/2014/main" xmlns="" id="{00000000-0008-0000-0600-000083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4" name="Text Box 39">
          <a:extLst>
            <a:ext uri="{FF2B5EF4-FFF2-40B4-BE49-F238E27FC236}">
              <a16:creationId xmlns:a16="http://schemas.microsoft.com/office/drawing/2014/main" xmlns="" id="{00000000-0008-0000-0600-000084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5" name="Text Box 40">
          <a:extLst>
            <a:ext uri="{FF2B5EF4-FFF2-40B4-BE49-F238E27FC236}">
              <a16:creationId xmlns:a16="http://schemas.microsoft.com/office/drawing/2014/main" xmlns="" id="{00000000-0008-0000-0600-000085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6" name="Text Box 41">
          <a:extLst>
            <a:ext uri="{FF2B5EF4-FFF2-40B4-BE49-F238E27FC236}">
              <a16:creationId xmlns:a16="http://schemas.microsoft.com/office/drawing/2014/main" xmlns="" id="{00000000-0008-0000-0600-000086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7" name="Text Box 42">
          <a:extLst>
            <a:ext uri="{FF2B5EF4-FFF2-40B4-BE49-F238E27FC236}">
              <a16:creationId xmlns:a16="http://schemas.microsoft.com/office/drawing/2014/main" xmlns="" id="{00000000-0008-0000-0600-000087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8" name="Text Box 43">
          <a:extLst>
            <a:ext uri="{FF2B5EF4-FFF2-40B4-BE49-F238E27FC236}">
              <a16:creationId xmlns:a16="http://schemas.microsoft.com/office/drawing/2014/main" xmlns="" id="{00000000-0008-0000-0600-000088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89" name="Text Box 44">
          <a:extLst>
            <a:ext uri="{FF2B5EF4-FFF2-40B4-BE49-F238E27FC236}">
              <a16:creationId xmlns:a16="http://schemas.microsoft.com/office/drawing/2014/main" xmlns="" id="{00000000-0008-0000-0600-000089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0" name="Text Box 45">
          <a:extLst>
            <a:ext uri="{FF2B5EF4-FFF2-40B4-BE49-F238E27FC236}">
              <a16:creationId xmlns:a16="http://schemas.microsoft.com/office/drawing/2014/main" xmlns="" id="{00000000-0008-0000-0600-00008A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1" name="Text Box 46">
          <a:extLst>
            <a:ext uri="{FF2B5EF4-FFF2-40B4-BE49-F238E27FC236}">
              <a16:creationId xmlns:a16="http://schemas.microsoft.com/office/drawing/2014/main" xmlns="" id="{00000000-0008-0000-0600-00008B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2" name="Text Box 47">
          <a:extLst>
            <a:ext uri="{FF2B5EF4-FFF2-40B4-BE49-F238E27FC236}">
              <a16:creationId xmlns:a16="http://schemas.microsoft.com/office/drawing/2014/main" xmlns="" id="{00000000-0008-0000-0600-00008C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3" name="Text Box 49">
          <a:extLst>
            <a:ext uri="{FF2B5EF4-FFF2-40B4-BE49-F238E27FC236}">
              <a16:creationId xmlns:a16="http://schemas.microsoft.com/office/drawing/2014/main" xmlns="" id="{00000000-0008-0000-0600-00008D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4" name="Text Box 50">
          <a:extLst>
            <a:ext uri="{FF2B5EF4-FFF2-40B4-BE49-F238E27FC236}">
              <a16:creationId xmlns:a16="http://schemas.microsoft.com/office/drawing/2014/main" xmlns="" id="{00000000-0008-0000-0600-00008E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5" name="Text Box 51">
          <a:extLst>
            <a:ext uri="{FF2B5EF4-FFF2-40B4-BE49-F238E27FC236}">
              <a16:creationId xmlns:a16="http://schemas.microsoft.com/office/drawing/2014/main" xmlns="" id="{00000000-0008-0000-0600-00008F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6" name="Text Box 52">
          <a:extLst>
            <a:ext uri="{FF2B5EF4-FFF2-40B4-BE49-F238E27FC236}">
              <a16:creationId xmlns:a16="http://schemas.microsoft.com/office/drawing/2014/main" xmlns="" id="{00000000-0008-0000-0600-000090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7" name="Text Box 53">
          <a:extLst>
            <a:ext uri="{FF2B5EF4-FFF2-40B4-BE49-F238E27FC236}">
              <a16:creationId xmlns:a16="http://schemas.microsoft.com/office/drawing/2014/main" xmlns="" id="{00000000-0008-0000-0600-000091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8" name="Text Box 54">
          <a:extLst>
            <a:ext uri="{FF2B5EF4-FFF2-40B4-BE49-F238E27FC236}">
              <a16:creationId xmlns:a16="http://schemas.microsoft.com/office/drawing/2014/main" xmlns="" id="{00000000-0008-0000-0600-000092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499" name="Text Box 55">
          <a:extLst>
            <a:ext uri="{FF2B5EF4-FFF2-40B4-BE49-F238E27FC236}">
              <a16:creationId xmlns:a16="http://schemas.microsoft.com/office/drawing/2014/main" xmlns="" id="{00000000-0008-0000-0600-000093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0" name="Text Box 56">
          <a:extLst>
            <a:ext uri="{FF2B5EF4-FFF2-40B4-BE49-F238E27FC236}">
              <a16:creationId xmlns:a16="http://schemas.microsoft.com/office/drawing/2014/main" xmlns="" id="{00000000-0008-0000-0600-000094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1" name="Text Box 57">
          <a:extLst>
            <a:ext uri="{FF2B5EF4-FFF2-40B4-BE49-F238E27FC236}">
              <a16:creationId xmlns:a16="http://schemas.microsoft.com/office/drawing/2014/main" xmlns="" id="{00000000-0008-0000-0600-000095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2" name="Text Box 58">
          <a:extLst>
            <a:ext uri="{FF2B5EF4-FFF2-40B4-BE49-F238E27FC236}">
              <a16:creationId xmlns:a16="http://schemas.microsoft.com/office/drawing/2014/main" xmlns="" id="{00000000-0008-0000-0600-000096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3" name="Text Box 59">
          <a:extLst>
            <a:ext uri="{FF2B5EF4-FFF2-40B4-BE49-F238E27FC236}">
              <a16:creationId xmlns:a16="http://schemas.microsoft.com/office/drawing/2014/main" xmlns="" id="{00000000-0008-0000-0600-000097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4" name="Text Box 60">
          <a:extLst>
            <a:ext uri="{FF2B5EF4-FFF2-40B4-BE49-F238E27FC236}">
              <a16:creationId xmlns:a16="http://schemas.microsoft.com/office/drawing/2014/main" xmlns="" id="{00000000-0008-0000-0600-000098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5" name="Text Box 61">
          <a:extLst>
            <a:ext uri="{FF2B5EF4-FFF2-40B4-BE49-F238E27FC236}">
              <a16:creationId xmlns:a16="http://schemas.microsoft.com/office/drawing/2014/main" xmlns="" id="{00000000-0008-0000-0600-000099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6" name="Text Box 62">
          <a:extLst>
            <a:ext uri="{FF2B5EF4-FFF2-40B4-BE49-F238E27FC236}">
              <a16:creationId xmlns:a16="http://schemas.microsoft.com/office/drawing/2014/main" xmlns="" id="{00000000-0008-0000-0600-00009A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7" name="Text Box 63">
          <a:extLst>
            <a:ext uri="{FF2B5EF4-FFF2-40B4-BE49-F238E27FC236}">
              <a16:creationId xmlns:a16="http://schemas.microsoft.com/office/drawing/2014/main" xmlns="" id="{00000000-0008-0000-0600-00009B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8" name="Text Box 64">
          <a:extLst>
            <a:ext uri="{FF2B5EF4-FFF2-40B4-BE49-F238E27FC236}">
              <a16:creationId xmlns:a16="http://schemas.microsoft.com/office/drawing/2014/main" xmlns="" id="{00000000-0008-0000-0600-00009C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09" name="Text Box 65">
          <a:extLst>
            <a:ext uri="{FF2B5EF4-FFF2-40B4-BE49-F238E27FC236}">
              <a16:creationId xmlns:a16="http://schemas.microsoft.com/office/drawing/2014/main" xmlns="" id="{00000000-0008-0000-0600-00009D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0" name="Text Box 66">
          <a:extLst>
            <a:ext uri="{FF2B5EF4-FFF2-40B4-BE49-F238E27FC236}">
              <a16:creationId xmlns:a16="http://schemas.microsoft.com/office/drawing/2014/main" xmlns="" id="{00000000-0008-0000-0600-00009E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1" name="Text Box 67">
          <a:extLst>
            <a:ext uri="{FF2B5EF4-FFF2-40B4-BE49-F238E27FC236}">
              <a16:creationId xmlns:a16="http://schemas.microsoft.com/office/drawing/2014/main" xmlns="" id="{00000000-0008-0000-0600-00009F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2" name="Text Box 68">
          <a:extLst>
            <a:ext uri="{FF2B5EF4-FFF2-40B4-BE49-F238E27FC236}">
              <a16:creationId xmlns:a16="http://schemas.microsoft.com/office/drawing/2014/main" xmlns="" id="{00000000-0008-0000-0600-0000A0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3" name="Text Box 69">
          <a:extLst>
            <a:ext uri="{FF2B5EF4-FFF2-40B4-BE49-F238E27FC236}">
              <a16:creationId xmlns:a16="http://schemas.microsoft.com/office/drawing/2014/main" xmlns="" id="{00000000-0008-0000-0600-0000A1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4" name="Text Box 70">
          <a:extLst>
            <a:ext uri="{FF2B5EF4-FFF2-40B4-BE49-F238E27FC236}">
              <a16:creationId xmlns:a16="http://schemas.microsoft.com/office/drawing/2014/main" xmlns="" id="{00000000-0008-0000-0600-0000A2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5" name="Text Box 71">
          <a:extLst>
            <a:ext uri="{FF2B5EF4-FFF2-40B4-BE49-F238E27FC236}">
              <a16:creationId xmlns:a16="http://schemas.microsoft.com/office/drawing/2014/main" xmlns="" id="{00000000-0008-0000-0600-0000A3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6" name="Text Box 72">
          <a:extLst>
            <a:ext uri="{FF2B5EF4-FFF2-40B4-BE49-F238E27FC236}">
              <a16:creationId xmlns:a16="http://schemas.microsoft.com/office/drawing/2014/main" xmlns="" id="{00000000-0008-0000-0600-0000A4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7" name="Text Box 73">
          <a:extLst>
            <a:ext uri="{FF2B5EF4-FFF2-40B4-BE49-F238E27FC236}">
              <a16:creationId xmlns:a16="http://schemas.microsoft.com/office/drawing/2014/main" xmlns="" id="{00000000-0008-0000-0600-0000A5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8" name="Text Box 74">
          <a:extLst>
            <a:ext uri="{FF2B5EF4-FFF2-40B4-BE49-F238E27FC236}">
              <a16:creationId xmlns:a16="http://schemas.microsoft.com/office/drawing/2014/main" xmlns="" id="{00000000-0008-0000-0600-0000A6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19" name="Text Box 75">
          <a:extLst>
            <a:ext uri="{FF2B5EF4-FFF2-40B4-BE49-F238E27FC236}">
              <a16:creationId xmlns:a16="http://schemas.microsoft.com/office/drawing/2014/main" xmlns="" id="{00000000-0008-0000-0600-0000A7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0" name="Text Box 76">
          <a:extLst>
            <a:ext uri="{FF2B5EF4-FFF2-40B4-BE49-F238E27FC236}">
              <a16:creationId xmlns:a16="http://schemas.microsoft.com/office/drawing/2014/main" xmlns="" id="{00000000-0008-0000-0600-0000A8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1" name="Text Box 77">
          <a:extLst>
            <a:ext uri="{FF2B5EF4-FFF2-40B4-BE49-F238E27FC236}">
              <a16:creationId xmlns:a16="http://schemas.microsoft.com/office/drawing/2014/main" xmlns="" id="{00000000-0008-0000-0600-0000A9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2" name="Text Box 78">
          <a:extLst>
            <a:ext uri="{FF2B5EF4-FFF2-40B4-BE49-F238E27FC236}">
              <a16:creationId xmlns:a16="http://schemas.microsoft.com/office/drawing/2014/main" xmlns="" id="{00000000-0008-0000-0600-0000AA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3" name="Text Box 79">
          <a:extLst>
            <a:ext uri="{FF2B5EF4-FFF2-40B4-BE49-F238E27FC236}">
              <a16:creationId xmlns:a16="http://schemas.microsoft.com/office/drawing/2014/main" xmlns="" id="{00000000-0008-0000-0600-0000AB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4" name="Text Box 80">
          <a:extLst>
            <a:ext uri="{FF2B5EF4-FFF2-40B4-BE49-F238E27FC236}">
              <a16:creationId xmlns:a16="http://schemas.microsoft.com/office/drawing/2014/main" xmlns="" id="{00000000-0008-0000-0600-0000AC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5" name="Text Box 81">
          <a:extLst>
            <a:ext uri="{FF2B5EF4-FFF2-40B4-BE49-F238E27FC236}">
              <a16:creationId xmlns:a16="http://schemas.microsoft.com/office/drawing/2014/main" xmlns="" id="{00000000-0008-0000-0600-0000AD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6" name="Text Box 82">
          <a:extLst>
            <a:ext uri="{FF2B5EF4-FFF2-40B4-BE49-F238E27FC236}">
              <a16:creationId xmlns:a16="http://schemas.microsoft.com/office/drawing/2014/main" xmlns="" id="{00000000-0008-0000-0600-0000AE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7" name="Text Box 83">
          <a:extLst>
            <a:ext uri="{FF2B5EF4-FFF2-40B4-BE49-F238E27FC236}">
              <a16:creationId xmlns:a16="http://schemas.microsoft.com/office/drawing/2014/main" xmlns="" id="{00000000-0008-0000-0600-0000AF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8" name="Text Box 84">
          <a:extLst>
            <a:ext uri="{FF2B5EF4-FFF2-40B4-BE49-F238E27FC236}">
              <a16:creationId xmlns:a16="http://schemas.microsoft.com/office/drawing/2014/main" xmlns="" id="{00000000-0008-0000-0600-0000B0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29" name="Text Box 85">
          <a:extLst>
            <a:ext uri="{FF2B5EF4-FFF2-40B4-BE49-F238E27FC236}">
              <a16:creationId xmlns:a16="http://schemas.microsoft.com/office/drawing/2014/main" xmlns="" id="{00000000-0008-0000-0600-0000B1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0" name="Text Box 86">
          <a:extLst>
            <a:ext uri="{FF2B5EF4-FFF2-40B4-BE49-F238E27FC236}">
              <a16:creationId xmlns:a16="http://schemas.microsoft.com/office/drawing/2014/main" xmlns="" id="{00000000-0008-0000-0600-0000B2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1" name="Text Box 87">
          <a:extLst>
            <a:ext uri="{FF2B5EF4-FFF2-40B4-BE49-F238E27FC236}">
              <a16:creationId xmlns:a16="http://schemas.microsoft.com/office/drawing/2014/main" xmlns="" id="{00000000-0008-0000-0600-0000B3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2" name="Text Box 88">
          <a:extLst>
            <a:ext uri="{FF2B5EF4-FFF2-40B4-BE49-F238E27FC236}">
              <a16:creationId xmlns:a16="http://schemas.microsoft.com/office/drawing/2014/main" xmlns="" id="{00000000-0008-0000-0600-0000B4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3" name="Text Box 89">
          <a:extLst>
            <a:ext uri="{FF2B5EF4-FFF2-40B4-BE49-F238E27FC236}">
              <a16:creationId xmlns:a16="http://schemas.microsoft.com/office/drawing/2014/main" xmlns="" id="{00000000-0008-0000-0600-0000B5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4" name="Text Box 90">
          <a:extLst>
            <a:ext uri="{FF2B5EF4-FFF2-40B4-BE49-F238E27FC236}">
              <a16:creationId xmlns:a16="http://schemas.microsoft.com/office/drawing/2014/main" xmlns="" id="{00000000-0008-0000-0600-0000B6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5" name="Text Box 91">
          <a:extLst>
            <a:ext uri="{FF2B5EF4-FFF2-40B4-BE49-F238E27FC236}">
              <a16:creationId xmlns:a16="http://schemas.microsoft.com/office/drawing/2014/main" xmlns="" id="{00000000-0008-0000-0600-0000B7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6" name="Text Box 92">
          <a:extLst>
            <a:ext uri="{FF2B5EF4-FFF2-40B4-BE49-F238E27FC236}">
              <a16:creationId xmlns:a16="http://schemas.microsoft.com/office/drawing/2014/main" xmlns="" id="{00000000-0008-0000-0600-0000B8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7" name="Text Box 3">
          <a:extLst>
            <a:ext uri="{FF2B5EF4-FFF2-40B4-BE49-F238E27FC236}">
              <a16:creationId xmlns:a16="http://schemas.microsoft.com/office/drawing/2014/main" xmlns="" id="{00000000-0008-0000-0600-0000B9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8" name="Text Box 4">
          <a:extLst>
            <a:ext uri="{FF2B5EF4-FFF2-40B4-BE49-F238E27FC236}">
              <a16:creationId xmlns:a16="http://schemas.microsoft.com/office/drawing/2014/main" xmlns="" id="{00000000-0008-0000-0600-0000BA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39" name="Text Box 5">
          <a:extLst>
            <a:ext uri="{FF2B5EF4-FFF2-40B4-BE49-F238E27FC236}">
              <a16:creationId xmlns:a16="http://schemas.microsoft.com/office/drawing/2014/main" xmlns="" id="{00000000-0008-0000-0600-0000BB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0" name="Text Box 6">
          <a:extLst>
            <a:ext uri="{FF2B5EF4-FFF2-40B4-BE49-F238E27FC236}">
              <a16:creationId xmlns:a16="http://schemas.microsoft.com/office/drawing/2014/main" xmlns="" id="{00000000-0008-0000-0600-0000BC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1" name="Text Box 7">
          <a:extLst>
            <a:ext uri="{FF2B5EF4-FFF2-40B4-BE49-F238E27FC236}">
              <a16:creationId xmlns:a16="http://schemas.microsoft.com/office/drawing/2014/main" xmlns="" id="{00000000-0008-0000-0600-0000BD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2" name="Text Box 8">
          <a:extLst>
            <a:ext uri="{FF2B5EF4-FFF2-40B4-BE49-F238E27FC236}">
              <a16:creationId xmlns:a16="http://schemas.microsoft.com/office/drawing/2014/main" xmlns="" id="{00000000-0008-0000-0600-0000BE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3" name="Text Box 9">
          <a:extLst>
            <a:ext uri="{FF2B5EF4-FFF2-40B4-BE49-F238E27FC236}">
              <a16:creationId xmlns:a16="http://schemas.microsoft.com/office/drawing/2014/main" xmlns="" id="{00000000-0008-0000-0600-0000BF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4" name="Text Box 10">
          <a:extLst>
            <a:ext uri="{FF2B5EF4-FFF2-40B4-BE49-F238E27FC236}">
              <a16:creationId xmlns:a16="http://schemas.microsoft.com/office/drawing/2014/main" xmlns="" id="{00000000-0008-0000-0600-0000C0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5" name="Text Box 11">
          <a:extLst>
            <a:ext uri="{FF2B5EF4-FFF2-40B4-BE49-F238E27FC236}">
              <a16:creationId xmlns:a16="http://schemas.microsoft.com/office/drawing/2014/main" xmlns="" id="{00000000-0008-0000-0600-0000C1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6" name="Text Box 12">
          <a:extLst>
            <a:ext uri="{FF2B5EF4-FFF2-40B4-BE49-F238E27FC236}">
              <a16:creationId xmlns:a16="http://schemas.microsoft.com/office/drawing/2014/main" xmlns="" id="{00000000-0008-0000-0600-0000C2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7" name="Text Box 13">
          <a:extLst>
            <a:ext uri="{FF2B5EF4-FFF2-40B4-BE49-F238E27FC236}">
              <a16:creationId xmlns:a16="http://schemas.microsoft.com/office/drawing/2014/main" xmlns="" id="{00000000-0008-0000-0600-0000C3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8" name="Text Box 14">
          <a:extLst>
            <a:ext uri="{FF2B5EF4-FFF2-40B4-BE49-F238E27FC236}">
              <a16:creationId xmlns:a16="http://schemas.microsoft.com/office/drawing/2014/main" xmlns="" id="{00000000-0008-0000-0600-0000C4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xmlns="" id="{00000000-0008-0000-0600-0000C5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0" name="Text Box 16">
          <a:extLst>
            <a:ext uri="{FF2B5EF4-FFF2-40B4-BE49-F238E27FC236}">
              <a16:creationId xmlns:a16="http://schemas.microsoft.com/office/drawing/2014/main" xmlns="" id="{00000000-0008-0000-0600-0000C6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1" name="Text Box 17">
          <a:extLst>
            <a:ext uri="{FF2B5EF4-FFF2-40B4-BE49-F238E27FC236}">
              <a16:creationId xmlns:a16="http://schemas.microsoft.com/office/drawing/2014/main" xmlns="" id="{00000000-0008-0000-0600-0000C7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2" name="Text Box 18">
          <a:extLst>
            <a:ext uri="{FF2B5EF4-FFF2-40B4-BE49-F238E27FC236}">
              <a16:creationId xmlns:a16="http://schemas.microsoft.com/office/drawing/2014/main" xmlns="" id="{00000000-0008-0000-0600-0000C8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3" name="Text Box 19">
          <a:extLst>
            <a:ext uri="{FF2B5EF4-FFF2-40B4-BE49-F238E27FC236}">
              <a16:creationId xmlns:a16="http://schemas.microsoft.com/office/drawing/2014/main" xmlns="" id="{00000000-0008-0000-0600-0000C9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4" name="Text Box 20">
          <a:extLst>
            <a:ext uri="{FF2B5EF4-FFF2-40B4-BE49-F238E27FC236}">
              <a16:creationId xmlns:a16="http://schemas.microsoft.com/office/drawing/2014/main" xmlns="" id="{00000000-0008-0000-0600-0000CA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5" name="Text Box 21">
          <a:extLst>
            <a:ext uri="{FF2B5EF4-FFF2-40B4-BE49-F238E27FC236}">
              <a16:creationId xmlns:a16="http://schemas.microsoft.com/office/drawing/2014/main" xmlns="" id="{00000000-0008-0000-0600-0000CB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6" name="Text Box 22">
          <a:extLst>
            <a:ext uri="{FF2B5EF4-FFF2-40B4-BE49-F238E27FC236}">
              <a16:creationId xmlns:a16="http://schemas.microsoft.com/office/drawing/2014/main" xmlns="" id="{00000000-0008-0000-0600-0000CC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7" name="Text Box 23">
          <a:extLst>
            <a:ext uri="{FF2B5EF4-FFF2-40B4-BE49-F238E27FC236}">
              <a16:creationId xmlns:a16="http://schemas.microsoft.com/office/drawing/2014/main" xmlns="" id="{00000000-0008-0000-0600-0000CD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8" name="Text Box 24">
          <a:extLst>
            <a:ext uri="{FF2B5EF4-FFF2-40B4-BE49-F238E27FC236}">
              <a16:creationId xmlns:a16="http://schemas.microsoft.com/office/drawing/2014/main" xmlns="" id="{00000000-0008-0000-0600-0000CE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59" name="Text Box 25">
          <a:extLst>
            <a:ext uri="{FF2B5EF4-FFF2-40B4-BE49-F238E27FC236}">
              <a16:creationId xmlns:a16="http://schemas.microsoft.com/office/drawing/2014/main" xmlns="" id="{00000000-0008-0000-0600-0000CF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60" name="Text Box 48">
          <a:extLst>
            <a:ext uri="{FF2B5EF4-FFF2-40B4-BE49-F238E27FC236}">
              <a16:creationId xmlns:a16="http://schemas.microsoft.com/office/drawing/2014/main" xmlns="" id="{00000000-0008-0000-0600-0000D0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61" name="Text Box 93">
          <a:extLst>
            <a:ext uri="{FF2B5EF4-FFF2-40B4-BE49-F238E27FC236}">
              <a16:creationId xmlns:a16="http://schemas.microsoft.com/office/drawing/2014/main" xmlns="" id="{00000000-0008-0000-0600-0000D1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164570</xdr:rowOff>
    </xdr:to>
    <xdr:sp macro="" textlink="">
      <xdr:nvSpPr>
        <xdr:cNvPr id="4562" name="Text Box 94">
          <a:extLst>
            <a:ext uri="{FF2B5EF4-FFF2-40B4-BE49-F238E27FC236}">
              <a16:creationId xmlns:a16="http://schemas.microsoft.com/office/drawing/2014/main" xmlns="" id="{00000000-0008-0000-0600-0000D211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63" name="Text Box 3">
          <a:extLst>
            <a:ext uri="{FF2B5EF4-FFF2-40B4-BE49-F238E27FC236}">
              <a16:creationId xmlns:a16="http://schemas.microsoft.com/office/drawing/2014/main" xmlns="" id="{00000000-0008-0000-0600-0000D3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64" name="Text Box 4">
          <a:extLst>
            <a:ext uri="{FF2B5EF4-FFF2-40B4-BE49-F238E27FC236}">
              <a16:creationId xmlns:a16="http://schemas.microsoft.com/office/drawing/2014/main" xmlns="" id="{00000000-0008-0000-0600-0000D4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65" name="Text Box 5">
          <a:extLst>
            <a:ext uri="{FF2B5EF4-FFF2-40B4-BE49-F238E27FC236}">
              <a16:creationId xmlns:a16="http://schemas.microsoft.com/office/drawing/2014/main" xmlns="" id="{00000000-0008-0000-0600-0000D5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66" name="Text Box 6">
          <a:extLst>
            <a:ext uri="{FF2B5EF4-FFF2-40B4-BE49-F238E27FC236}">
              <a16:creationId xmlns:a16="http://schemas.microsoft.com/office/drawing/2014/main" xmlns="" id="{00000000-0008-0000-0600-0000D6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67" name="Text Box 7">
          <a:extLst>
            <a:ext uri="{FF2B5EF4-FFF2-40B4-BE49-F238E27FC236}">
              <a16:creationId xmlns:a16="http://schemas.microsoft.com/office/drawing/2014/main" xmlns="" id="{00000000-0008-0000-0600-0000D7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68" name="Text Box 8">
          <a:extLst>
            <a:ext uri="{FF2B5EF4-FFF2-40B4-BE49-F238E27FC236}">
              <a16:creationId xmlns:a16="http://schemas.microsoft.com/office/drawing/2014/main" xmlns="" id="{00000000-0008-0000-0600-0000D8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69" name="Text Box 9">
          <a:extLst>
            <a:ext uri="{FF2B5EF4-FFF2-40B4-BE49-F238E27FC236}">
              <a16:creationId xmlns:a16="http://schemas.microsoft.com/office/drawing/2014/main" xmlns="" id="{00000000-0008-0000-0600-0000D9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0" name="Text Box 10">
          <a:extLst>
            <a:ext uri="{FF2B5EF4-FFF2-40B4-BE49-F238E27FC236}">
              <a16:creationId xmlns:a16="http://schemas.microsoft.com/office/drawing/2014/main" xmlns="" id="{00000000-0008-0000-0600-0000DA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1" name="Text Box 11">
          <a:extLst>
            <a:ext uri="{FF2B5EF4-FFF2-40B4-BE49-F238E27FC236}">
              <a16:creationId xmlns:a16="http://schemas.microsoft.com/office/drawing/2014/main" xmlns="" id="{00000000-0008-0000-0600-0000DB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2" name="Text Box 12">
          <a:extLst>
            <a:ext uri="{FF2B5EF4-FFF2-40B4-BE49-F238E27FC236}">
              <a16:creationId xmlns:a16="http://schemas.microsoft.com/office/drawing/2014/main" xmlns="" id="{00000000-0008-0000-0600-0000DC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3" name="Text Box 13">
          <a:extLst>
            <a:ext uri="{FF2B5EF4-FFF2-40B4-BE49-F238E27FC236}">
              <a16:creationId xmlns:a16="http://schemas.microsoft.com/office/drawing/2014/main" xmlns="" id="{00000000-0008-0000-0600-0000DD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4" name="Text Box 14">
          <a:extLst>
            <a:ext uri="{FF2B5EF4-FFF2-40B4-BE49-F238E27FC236}">
              <a16:creationId xmlns:a16="http://schemas.microsoft.com/office/drawing/2014/main" xmlns="" id="{00000000-0008-0000-0600-0000DE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5" name="Text Box 15">
          <a:extLst>
            <a:ext uri="{FF2B5EF4-FFF2-40B4-BE49-F238E27FC236}">
              <a16:creationId xmlns:a16="http://schemas.microsoft.com/office/drawing/2014/main" xmlns="" id="{00000000-0008-0000-0600-0000DF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6" name="Text Box 16">
          <a:extLst>
            <a:ext uri="{FF2B5EF4-FFF2-40B4-BE49-F238E27FC236}">
              <a16:creationId xmlns:a16="http://schemas.microsoft.com/office/drawing/2014/main" xmlns="" id="{00000000-0008-0000-0600-0000E0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7" name="Text Box 17">
          <a:extLst>
            <a:ext uri="{FF2B5EF4-FFF2-40B4-BE49-F238E27FC236}">
              <a16:creationId xmlns:a16="http://schemas.microsoft.com/office/drawing/2014/main" xmlns="" id="{00000000-0008-0000-0600-0000E1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8" name="Text Box 18">
          <a:extLst>
            <a:ext uri="{FF2B5EF4-FFF2-40B4-BE49-F238E27FC236}">
              <a16:creationId xmlns:a16="http://schemas.microsoft.com/office/drawing/2014/main" xmlns="" id="{00000000-0008-0000-0600-0000E2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79" name="Text Box 19">
          <a:extLst>
            <a:ext uri="{FF2B5EF4-FFF2-40B4-BE49-F238E27FC236}">
              <a16:creationId xmlns:a16="http://schemas.microsoft.com/office/drawing/2014/main" xmlns="" id="{00000000-0008-0000-0600-0000E3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0" name="Text Box 20">
          <a:extLst>
            <a:ext uri="{FF2B5EF4-FFF2-40B4-BE49-F238E27FC236}">
              <a16:creationId xmlns:a16="http://schemas.microsoft.com/office/drawing/2014/main" xmlns="" id="{00000000-0008-0000-0600-0000E4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1" name="Text Box 21">
          <a:extLst>
            <a:ext uri="{FF2B5EF4-FFF2-40B4-BE49-F238E27FC236}">
              <a16:creationId xmlns:a16="http://schemas.microsoft.com/office/drawing/2014/main" xmlns="" id="{00000000-0008-0000-0600-0000E5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2" name="Text Box 22">
          <a:extLst>
            <a:ext uri="{FF2B5EF4-FFF2-40B4-BE49-F238E27FC236}">
              <a16:creationId xmlns:a16="http://schemas.microsoft.com/office/drawing/2014/main" xmlns="" id="{00000000-0008-0000-0600-0000E6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3" name="Text Box 23">
          <a:extLst>
            <a:ext uri="{FF2B5EF4-FFF2-40B4-BE49-F238E27FC236}">
              <a16:creationId xmlns:a16="http://schemas.microsoft.com/office/drawing/2014/main" xmlns="" id="{00000000-0008-0000-0600-0000E7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4" name="Text Box 24">
          <a:extLst>
            <a:ext uri="{FF2B5EF4-FFF2-40B4-BE49-F238E27FC236}">
              <a16:creationId xmlns:a16="http://schemas.microsoft.com/office/drawing/2014/main" xmlns="" id="{00000000-0008-0000-0600-0000E8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5" name="Text Box 25">
          <a:extLst>
            <a:ext uri="{FF2B5EF4-FFF2-40B4-BE49-F238E27FC236}">
              <a16:creationId xmlns:a16="http://schemas.microsoft.com/office/drawing/2014/main" xmlns="" id="{00000000-0008-0000-0600-0000E9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6" name="Text Box 48">
          <a:extLst>
            <a:ext uri="{FF2B5EF4-FFF2-40B4-BE49-F238E27FC236}">
              <a16:creationId xmlns:a16="http://schemas.microsoft.com/office/drawing/2014/main" xmlns="" id="{00000000-0008-0000-0600-0000EA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7" name="Text Box 93">
          <a:extLst>
            <a:ext uri="{FF2B5EF4-FFF2-40B4-BE49-F238E27FC236}">
              <a16:creationId xmlns:a16="http://schemas.microsoft.com/office/drawing/2014/main" xmlns="" id="{00000000-0008-0000-0600-0000EB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100</xdr:row>
      <xdr:rowOff>0</xdr:rowOff>
    </xdr:from>
    <xdr:ext cx="76200" cy="200025"/>
    <xdr:sp macro="" textlink="">
      <xdr:nvSpPr>
        <xdr:cNvPr id="4588" name="Text Box 94">
          <a:extLst>
            <a:ext uri="{FF2B5EF4-FFF2-40B4-BE49-F238E27FC236}">
              <a16:creationId xmlns:a16="http://schemas.microsoft.com/office/drawing/2014/main" xmlns="" id="{00000000-0008-0000-0600-0000EC11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83</xdr:row>
      <xdr:rowOff>0</xdr:rowOff>
    </xdr:from>
    <xdr:ext cx="76200" cy="200025"/>
    <xdr:sp macro="" textlink="">
      <xdr:nvSpPr>
        <xdr:cNvPr id="4589" name="Text Box 119">
          <a:extLst>
            <a:ext uri="{FF2B5EF4-FFF2-40B4-BE49-F238E27FC236}">
              <a16:creationId xmlns:a16="http://schemas.microsoft.com/office/drawing/2014/main" xmlns="" id="{00000000-0008-0000-0600-0000ED110000}"/>
            </a:ext>
          </a:extLst>
        </xdr:cNvPr>
        <xdr:cNvSpPr txBox="1">
          <a:spLocks noChangeArrowheads="1"/>
        </xdr:cNvSpPr>
      </xdr:nvSpPr>
      <xdr:spPr bwMode="auto">
        <a:xfrm>
          <a:off x="26498550" y="436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83</xdr:row>
      <xdr:rowOff>0</xdr:rowOff>
    </xdr:from>
    <xdr:ext cx="76200" cy="200025"/>
    <xdr:sp macro="" textlink="">
      <xdr:nvSpPr>
        <xdr:cNvPr id="4590" name="Text Box 120">
          <a:extLst>
            <a:ext uri="{FF2B5EF4-FFF2-40B4-BE49-F238E27FC236}">
              <a16:creationId xmlns:a16="http://schemas.microsoft.com/office/drawing/2014/main" xmlns="" id="{00000000-0008-0000-0600-0000EE110000}"/>
            </a:ext>
          </a:extLst>
        </xdr:cNvPr>
        <xdr:cNvSpPr txBox="1">
          <a:spLocks noChangeArrowheads="1"/>
        </xdr:cNvSpPr>
      </xdr:nvSpPr>
      <xdr:spPr bwMode="auto">
        <a:xfrm>
          <a:off x="26498550" y="436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83</xdr:row>
      <xdr:rowOff>0</xdr:rowOff>
    </xdr:from>
    <xdr:ext cx="76200" cy="200025"/>
    <xdr:sp macro="" textlink="">
      <xdr:nvSpPr>
        <xdr:cNvPr id="4591" name="Text Box 119">
          <a:extLst>
            <a:ext uri="{FF2B5EF4-FFF2-40B4-BE49-F238E27FC236}">
              <a16:creationId xmlns:a16="http://schemas.microsoft.com/office/drawing/2014/main" xmlns="" id="{00000000-0008-0000-0600-0000EF110000}"/>
            </a:ext>
          </a:extLst>
        </xdr:cNvPr>
        <xdr:cNvSpPr txBox="1">
          <a:spLocks noChangeArrowheads="1"/>
        </xdr:cNvSpPr>
      </xdr:nvSpPr>
      <xdr:spPr bwMode="auto">
        <a:xfrm>
          <a:off x="26498550" y="436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83</xdr:row>
      <xdr:rowOff>0</xdr:rowOff>
    </xdr:from>
    <xdr:ext cx="76200" cy="200025"/>
    <xdr:sp macro="" textlink="">
      <xdr:nvSpPr>
        <xdr:cNvPr id="4592" name="Text Box 120">
          <a:extLst>
            <a:ext uri="{FF2B5EF4-FFF2-40B4-BE49-F238E27FC236}">
              <a16:creationId xmlns:a16="http://schemas.microsoft.com/office/drawing/2014/main" xmlns="" id="{00000000-0008-0000-0600-0000F0110000}"/>
            </a:ext>
          </a:extLst>
        </xdr:cNvPr>
        <xdr:cNvSpPr txBox="1">
          <a:spLocks noChangeArrowheads="1"/>
        </xdr:cNvSpPr>
      </xdr:nvSpPr>
      <xdr:spPr bwMode="auto">
        <a:xfrm>
          <a:off x="26498550" y="436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593" name="Text Box 95">
          <a:extLst>
            <a:ext uri="{FF2B5EF4-FFF2-40B4-BE49-F238E27FC236}">
              <a16:creationId xmlns:a16="http://schemas.microsoft.com/office/drawing/2014/main" xmlns="" id="{00000000-0008-0000-0600-0000F1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594" name="Text Box 96">
          <a:extLst>
            <a:ext uri="{FF2B5EF4-FFF2-40B4-BE49-F238E27FC236}">
              <a16:creationId xmlns:a16="http://schemas.microsoft.com/office/drawing/2014/main" xmlns="" id="{00000000-0008-0000-0600-0000F2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595" name="Text Box 97">
          <a:extLst>
            <a:ext uri="{FF2B5EF4-FFF2-40B4-BE49-F238E27FC236}">
              <a16:creationId xmlns:a16="http://schemas.microsoft.com/office/drawing/2014/main" xmlns="" id="{00000000-0008-0000-0600-0000F3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596" name="Text Box 98">
          <a:extLst>
            <a:ext uri="{FF2B5EF4-FFF2-40B4-BE49-F238E27FC236}">
              <a16:creationId xmlns:a16="http://schemas.microsoft.com/office/drawing/2014/main" xmlns="" id="{00000000-0008-0000-0600-0000F4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597" name="Text Box 99">
          <a:extLst>
            <a:ext uri="{FF2B5EF4-FFF2-40B4-BE49-F238E27FC236}">
              <a16:creationId xmlns:a16="http://schemas.microsoft.com/office/drawing/2014/main" xmlns="" id="{00000000-0008-0000-0600-0000F5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598" name="Text Box 100">
          <a:extLst>
            <a:ext uri="{FF2B5EF4-FFF2-40B4-BE49-F238E27FC236}">
              <a16:creationId xmlns:a16="http://schemas.microsoft.com/office/drawing/2014/main" xmlns="" id="{00000000-0008-0000-0600-0000F6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599" name="Text Box 101">
          <a:extLst>
            <a:ext uri="{FF2B5EF4-FFF2-40B4-BE49-F238E27FC236}">
              <a16:creationId xmlns:a16="http://schemas.microsoft.com/office/drawing/2014/main" xmlns="" id="{00000000-0008-0000-0600-0000F7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0" name="Text Box 102">
          <a:extLst>
            <a:ext uri="{FF2B5EF4-FFF2-40B4-BE49-F238E27FC236}">
              <a16:creationId xmlns:a16="http://schemas.microsoft.com/office/drawing/2014/main" xmlns="" id="{00000000-0008-0000-0600-0000F8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1" name="Text Box 103">
          <a:extLst>
            <a:ext uri="{FF2B5EF4-FFF2-40B4-BE49-F238E27FC236}">
              <a16:creationId xmlns:a16="http://schemas.microsoft.com/office/drawing/2014/main" xmlns="" id="{00000000-0008-0000-0600-0000F9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2" name="Text Box 104">
          <a:extLst>
            <a:ext uri="{FF2B5EF4-FFF2-40B4-BE49-F238E27FC236}">
              <a16:creationId xmlns:a16="http://schemas.microsoft.com/office/drawing/2014/main" xmlns="" id="{00000000-0008-0000-0600-0000FA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3" name="Text Box 105">
          <a:extLst>
            <a:ext uri="{FF2B5EF4-FFF2-40B4-BE49-F238E27FC236}">
              <a16:creationId xmlns:a16="http://schemas.microsoft.com/office/drawing/2014/main" xmlns="" id="{00000000-0008-0000-0600-0000FB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4" name="Text Box 106">
          <a:extLst>
            <a:ext uri="{FF2B5EF4-FFF2-40B4-BE49-F238E27FC236}">
              <a16:creationId xmlns:a16="http://schemas.microsoft.com/office/drawing/2014/main" xmlns="" id="{00000000-0008-0000-0600-0000FC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5" name="Text Box 107">
          <a:extLst>
            <a:ext uri="{FF2B5EF4-FFF2-40B4-BE49-F238E27FC236}">
              <a16:creationId xmlns:a16="http://schemas.microsoft.com/office/drawing/2014/main" xmlns="" id="{00000000-0008-0000-0600-0000FD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6" name="Text Box 108">
          <a:extLst>
            <a:ext uri="{FF2B5EF4-FFF2-40B4-BE49-F238E27FC236}">
              <a16:creationId xmlns:a16="http://schemas.microsoft.com/office/drawing/2014/main" xmlns="" id="{00000000-0008-0000-0600-0000FE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7" name="Text Box 109">
          <a:extLst>
            <a:ext uri="{FF2B5EF4-FFF2-40B4-BE49-F238E27FC236}">
              <a16:creationId xmlns:a16="http://schemas.microsoft.com/office/drawing/2014/main" xmlns="" id="{00000000-0008-0000-0600-0000FF11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8" name="Text Box 110">
          <a:extLst>
            <a:ext uri="{FF2B5EF4-FFF2-40B4-BE49-F238E27FC236}">
              <a16:creationId xmlns:a16="http://schemas.microsoft.com/office/drawing/2014/main" xmlns="" id="{00000000-0008-0000-0600-000000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09" name="Text Box 111">
          <a:extLst>
            <a:ext uri="{FF2B5EF4-FFF2-40B4-BE49-F238E27FC236}">
              <a16:creationId xmlns:a16="http://schemas.microsoft.com/office/drawing/2014/main" xmlns="" id="{00000000-0008-0000-0600-000001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10" name="Text Box 112">
          <a:extLst>
            <a:ext uri="{FF2B5EF4-FFF2-40B4-BE49-F238E27FC236}">
              <a16:creationId xmlns:a16="http://schemas.microsoft.com/office/drawing/2014/main" xmlns="" id="{00000000-0008-0000-0600-000002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11" name="Text Box 113">
          <a:extLst>
            <a:ext uri="{FF2B5EF4-FFF2-40B4-BE49-F238E27FC236}">
              <a16:creationId xmlns:a16="http://schemas.microsoft.com/office/drawing/2014/main" xmlns="" id="{00000000-0008-0000-0600-000003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12" name="Text Box 114">
          <a:extLst>
            <a:ext uri="{FF2B5EF4-FFF2-40B4-BE49-F238E27FC236}">
              <a16:creationId xmlns:a16="http://schemas.microsoft.com/office/drawing/2014/main" xmlns="" id="{00000000-0008-0000-0600-000004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13" name="Text Box 115">
          <a:extLst>
            <a:ext uri="{FF2B5EF4-FFF2-40B4-BE49-F238E27FC236}">
              <a16:creationId xmlns:a16="http://schemas.microsoft.com/office/drawing/2014/main" xmlns="" id="{00000000-0008-0000-0600-000005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14" name="Text Box 116">
          <a:extLst>
            <a:ext uri="{FF2B5EF4-FFF2-40B4-BE49-F238E27FC236}">
              <a16:creationId xmlns:a16="http://schemas.microsoft.com/office/drawing/2014/main" xmlns="" id="{00000000-0008-0000-0600-000006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15" name="Text Box 117">
          <a:extLst>
            <a:ext uri="{FF2B5EF4-FFF2-40B4-BE49-F238E27FC236}">
              <a16:creationId xmlns:a16="http://schemas.microsoft.com/office/drawing/2014/main" xmlns="" id="{00000000-0008-0000-0600-000007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160</xdr:row>
      <xdr:rowOff>200025</xdr:rowOff>
    </xdr:to>
    <xdr:sp macro="" textlink="">
      <xdr:nvSpPr>
        <xdr:cNvPr id="4616" name="Text Box 119">
          <a:extLst>
            <a:ext uri="{FF2B5EF4-FFF2-40B4-BE49-F238E27FC236}">
              <a16:creationId xmlns:a16="http://schemas.microsoft.com/office/drawing/2014/main" xmlns="" id="{00000000-0008-0000-0600-00000812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160</xdr:row>
      <xdr:rowOff>0</xdr:rowOff>
    </xdr:from>
    <xdr:to>
      <xdr:col>29</xdr:col>
      <xdr:colOff>2247900</xdr:colOff>
      <xdr:row>160</xdr:row>
      <xdr:rowOff>200025</xdr:rowOff>
    </xdr:to>
    <xdr:sp macro="" textlink="">
      <xdr:nvSpPr>
        <xdr:cNvPr id="4617" name="Text Box 120">
          <a:extLst>
            <a:ext uri="{FF2B5EF4-FFF2-40B4-BE49-F238E27FC236}">
              <a16:creationId xmlns:a16="http://schemas.microsoft.com/office/drawing/2014/main" xmlns="" id="{00000000-0008-0000-0600-000009120000}"/>
            </a:ext>
          </a:extLst>
        </xdr:cNvPr>
        <xdr:cNvSpPr txBox="1">
          <a:spLocks noChangeArrowheads="1"/>
        </xdr:cNvSpPr>
      </xdr:nvSpPr>
      <xdr:spPr bwMode="auto">
        <a:xfrm>
          <a:off x="26498550" y="836295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18" name="Text Box 123">
          <a:extLst>
            <a:ext uri="{FF2B5EF4-FFF2-40B4-BE49-F238E27FC236}">
              <a16:creationId xmlns:a16="http://schemas.microsoft.com/office/drawing/2014/main" xmlns="" id="{00000000-0008-0000-0600-00000A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19" name="Text Box 124">
          <a:extLst>
            <a:ext uri="{FF2B5EF4-FFF2-40B4-BE49-F238E27FC236}">
              <a16:creationId xmlns:a16="http://schemas.microsoft.com/office/drawing/2014/main" xmlns="" id="{00000000-0008-0000-0600-00000B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20" name="Text Box 125">
          <a:extLst>
            <a:ext uri="{FF2B5EF4-FFF2-40B4-BE49-F238E27FC236}">
              <a16:creationId xmlns:a16="http://schemas.microsoft.com/office/drawing/2014/main" xmlns="" id="{00000000-0008-0000-0600-00000C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21" name="Text Box 126">
          <a:extLst>
            <a:ext uri="{FF2B5EF4-FFF2-40B4-BE49-F238E27FC236}">
              <a16:creationId xmlns:a16="http://schemas.microsoft.com/office/drawing/2014/main" xmlns="" id="{00000000-0008-0000-0600-00000D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22" name="Text Box 127">
          <a:extLst>
            <a:ext uri="{FF2B5EF4-FFF2-40B4-BE49-F238E27FC236}">
              <a16:creationId xmlns:a16="http://schemas.microsoft.com/office/drawing/2014/main" xmlns="" id="{00000000-0008-0000-0600-00000E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23" name="Text Box 128">
          <a:extLst>
            <a:ext uri="{FF2B5EF4-FFF2-40B4-BE49-F238E27FC236}">
              <a16:creationId xmlns:a16="http://schemas.microsoft.com/office/drawing/2014/main" xmlns="" id="{00000000-0008-0000-0600-00000F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24" name="Text Box 129">
          <a:extLst>
            <a:ext uri="{FF2B5EF4-FFF2-40B4-BE49-F238E27FC236}">
              <a16:creationId xmlns:a16="http://schemas.microsoft.com/office/drawing/2014/main" xmlns="" id="{00000000-0008-0000-0600-000010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25" name="Text Box 130">
          <a:extLst>
            <a:ext uri="{FF2B5EF4-FFF2-40B4-BE49-F238E27FC236}">
              <a16:creationId xmlns:a16="http://schemas.microsoft.com/office/drawing/2014/main" xmlns="" id="{00000000-0008-0000-0600-000011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26" name="Text Box 95">
          <a:extLst>
            <a:ext uri="{FF2B5EF4-FFF2-40B4-BE49-F238E27FC236}">
              <a16:creationId xmlns:a16="http://schemas.microsoft.com/office/drawing/2014/main" xmlns="" id="{00000000-0008-0000-0600-000012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27" name="Text Box 96">
          <a:extLst>
            <a:ext uri="{FF2B5EF4-FFF2-40B4-BE49-F238E27FC236}">
              <a16:creationId xmlns:a16="http://schemas.microsoft.com/office/drawing/2014/main" xmlns="" id="{00000000-0008-0000-0600-000013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28" name="Text Box 97">
          <a:extLst>
            <a:ext uri="{FF2B5EF4-FFF2-40B4-BE49-F238E27FC236}">
              <a16:creationId xmlns:a16="http://schemas.microsoft.com/office/drawing/2014/main" xmlns="" id="{00000000-0008-0000-0600-000014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29" name="Text Box 98">
          <a:extLst>
            <a:ext uri="{FF2B5EF4-FFF2-40B4-BE49-F238E27FC236}">
              <a16:creationId xmlns:a16="http://schemas.microsoft.com/office/drawing/2014/main" xmlns="" id="{00000000-0008-0000-0600-000015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0" name="Text Box 99">
          <a:extLst>
            <a:ext uri="{FF2B5EF4-FFF2-40B4-BE49-F238E27FC236}">
              <a16:creationId xmlns:a16="http://schemas.microsoft.com/office/drawing/2014/main" xmlns="" id="{00000000-0008-0000-0600-000016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1" name="Text Box 100">
          <a:extLst>
            <a:ext uri="{FF2B5EF4-FFF2-40B4-BE49-F238E27FC236}">
              <a16:creationId xmlns:a16="http://schemas.microsoft.com/office/drawing/2014/main" xmlns="" id="{00000000-0008-0000-0600-000017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2" name="Text Box 101">
          <a:extLst>
            <a:ext uri="{FF2B5EF4-FFF2-40B4-BE49-F238E27FC236}">
              <a16:creationId xmlns:a16="http://schemas.microsoft.com/office/drawing/2014/main" xmlns="" id="{00000000-0008-0000-0600-000018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3" name="Text Box 102">
          <a:extLst>
            <a:ext uri="{FF2B5EF4-FFF2-40B4-BE49-F238E27FC236}">
              <a16:creationId xmlns:a16="http://schemas.microsoft.com/office/drawing/2014/main" xmlns="" id="{00000000-0008-0000-0600-000019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4" name="Text Box 103">
          <a:extLst>
            <a:ext uri="{FF2B5EF4-FFF2-40B4-BE49-F238E27FC236}">
              <a16:creationId xmlns:a16="http://schemas.microsoft.com/office/drawing/2014/main" xmlns="" id="{00000000-0008-0000-0600-00001A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5" name="Text Box 104">
          <a:extLst>
            <a:ext uri="{FF2B5EF4-FFF2-40B4-BE49-F238E27FC236}">
              <a16:creationId xmlns:a16="http://schemas.microsoft.com/office/drawing/2014/main" xmlns="" id="{00000000-0008-0000-0600-00001B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6" name="Text Box 105">
          <a:extLst>
            <a:ext uri="{FF2B5EF4-FFF2-40B4-BE49-F238E27FC236}">
              <a16:creationId xmlns:a16="http://schemas.microsoft.com/office/drawing/2014/main" xmlns="" id="{00000000-0008-0000-0600-00001C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7" name="Text Box 106">
          <a:extLst>
            <a:ext uri="{FF2B5EF4-FFF2-40B4-BE49-F238E27FC236}">
              <a16:creationId xmlns:a16="http://schemas.microsoft.com/office/drawing/2014/main" xmlns="" id="{00000000-0008-0000-0600-00001D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8" name="Text Box 107">
          <a:extLst>
            <a:ext uri="{FF2B5EF4-FFF2-40B4-BE49-F238E27FC236}">
              <a16:creationId xmlns:a16="http://schemas.microsoft.com/office/drawing/2014/main" xmlns="" id="{00000000-0008-0000-0600-00001E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39" name="Text Box 108">
          <a:extLst>
            <a:ext uri="{FF2B5EF4-FFF2-40B4-BE49-F238E27FC236}">
              <a16:creationId xmlns:a16="http://schemas.microsoft.com/office/drawing/2014/main" xmlns="" id="{00000000-0008-0000-0600-00001F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0" name="Text Box 109">
          <a:extLst>
            <a:ext uri="{FF2B5EF4-FFF2-40B4-BE49-F238E27FC236}">
              <a16:creationId xmlns:a16="http://schemas.microsoft.com/office/drawing/2014/main" xmlns="" id="{00000000-0008-0000-0600-000020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1" name="Text Box 110">
          <a:extLst>
            <a:ext uri="{FF2B5EF4-FFF2-40B4-BE49-F238E27FC236}">
              <a16:creationId xmlns:a16="http://schemas.microsoft.com/office/drawing/2014/main" xmlns="" id="{00000000-0008-0000-0600-000021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2" name="Text Box 111">
          <a:extLst>
            <a:ext uri="{FF2B5EF4-FFF2-40B4-BE49-F238E27FC236}">
              <a16:creationId xmlns:a16="http://schemas.microsoft.com/office/drawing/2014/main" xmlns="" id="{00000000-0008-0000-0600-000022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3" name="Text Box 112">
          <a:extLst>
            <a:ext uri="{FF2B5EF4-FFF2-40B4-BE49-F238E27FC236}">
              <a16:creationId xmlns:a16="http://schemas.microsoft.com/office/drawing/2014/main" xmlns="" id="{00000000-0008-0000-0600-000023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4" name="Text Box 113">
          <a:extLst>
            <a:ext uri="{FF2B5EF4-FFF2-40B4-BE49-F238E27FC236}">
              <a16:creationId xmlns:a16="http://schemas.microsoft.com/office/drawing/2014/main" xmlns="" id="{00000000-0008-0000-0600-000024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5" name="Text Box 114">
          <a:extLst>
            <a:ext uri="{FF2B5EF4-FFF2-40B4-BE49-F238E27FC236}">
              <a16:creationId xmlns:a16="http://schemas.microsoft.com/office/drawing/2014/main" xmlns="" id="{00000000-0008-0000-0600-000025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6" name="Text Box 115">
          <a:extLst>
            <a:ext uri="{FF2B5EF4-FFF2-40B4-BE49-F238E27FC236}">
              <a16:creationId xmlns:a16="http://schemas.microsoft.com/office/drawing/2014/main" xmlns="" id="{00000000-0008-0000-0600-000026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7" name="Text Box 116">
          <a:extLst>
            <a:ext uri="{FF2B5EF4-FFF2-40B4-BE49-F238E27FC236}">
              <a16:creationId xmlns:a16="http://schemas.microsoft.com/office/drawing/2014/main" xmlns="" id="{00000000-0008-0000-0600-000027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48" name="Text Box 117">
          <a:extLst>
            <a:ext uri="{FF2B5EF4-FFF2-40B4-BE49-F238E27FC236}">
              <a16:creationId xmlns:a16="http://schemas.microsoft.com/office/drawing/2014/main" xmlns="" id="{00000000-0008-0000-0600-000028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209550</xdr:rowOff>
    </xdr:to>
    <xdr:sp macro="" textlink="">
      <xdr:nvSpPr>
        <xdr:cNvPr id="4649" name="Text Box 119">
          <a:extLst>
            <a:ext uri="{FF2B5EF4-FFF2-40B4-BE49-F238E27FC236}">
              <a16:creationId xmlns:a16="http://schemas.microsoft.com/office/drawing/2014/main" xmlns="" id="{00000000-0008-0000-0600-000029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163</xdr:row>
      <xdr:rowOff>0</xdr:rowOff>
    </xdr:from>
    <xdr:to>
      <xdr:col>29</xdr:col>
      <xdr:colOff>2247900</xdr:colOff>
      <xdr:row>163</xdr:row>
      <xdr:rowOff>209550</xdr:rowOff>
    </xdr:to>
    <xdr:sp macro="" textlink="">
      <xdr:nvSpPr>
        <xdr:cNvPr id="4650" name="Text Box 120">
          <a:extLst>
            <a:ext uri="{FF2B5EF4-FFF2-40B4-BE49-F238E27FC236}">
              <a16:creationId xmlns:a16="http://schemas.microsoft.com/office/drawing/2014/main" xmlns="" id="{00000000-0008-0000-0600-00002A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51" name="Text Box 123">
          <a:extLst>
            <a:ext uri="{FF2B5EF4-FFF2-40B4-BE49-F238E27FC236}">
              <a16:creationId xmlns:a16="http://schemas.microsoft.com/office/drawing/2014/main" xmlns="" id="{00000000-0008-0000-0600-00002B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52" name="Text Box 124">
          <a:extLst>
            <a:ext uri="{FF2B5EF4-FFF2-40B4-BE49-F238E27FC236}">
              <a16:creationId xmlns:a16="http://schemas.microsoft.com/office/drawing/2014/main" xmlns="" id="{00000000-0008-0000-0600-00002C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53" name="Text Box 125">
          <a:extLst>
            <a:ext uri="{FF2B5EF4-FFF2-40B4-BE49-F238E27FC236}">
              <a16:creationId xmlns:a16="http://schemas.microsoft.com/office/drawing/2014/main" xmlns="" id="{00000000-0008-0000-0600-00002D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54" name="Text Box 126">
          <a:extLst>
            <a:ext uri="{FF2B5EF4-FFF2-40B4-BE49-F238E27FC236}">
              <a16:creationId xmlns:a16="http://schemas.microsoft.com/office/drawing/2014/main" xmlns="" id="{00000000-0008-0000-0600-00002E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55" name="Text Box 127">
          <a:extLst>
            <a:ext uri="{FF2B5EF4-FFF2-40B4-BE49-F238E27FC236}">
              <a16:creationId xmlns:a16="http://schemas.microsoft.com/office/drawing/2014/main" xmlns="" id="{00000000-0008-0000-0600-00002F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56" name="Text Box 128">
          <a:extLst>
            <a:ext uri="{FF2B5EF4-FFF2-40B4-BE49-F238E27FC236}">
              <a16:creationId xmlns:a16="http://schemas.microsoft.com/office/drawing/2014/main" xmlns="" id="{00000000-0008-0000-0600-000030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57" name="Text Box 129">
          <a:extLst>
            <a:ext uri="{FF2B5EF4-FFF2-40B4-BE49-F238E27FC236}">
              <a16:creationId xmlns:a16="http://schemas.microsoft.com/office/drawing/2014/main" xmlns="" id="{00000000-0008-0000-0600-000031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164</xdr:row>
      <xdr:rowOff>0</xdr:rowOff>
    </xdr:from>
    <xdr:to>
      <xdr:col>29</xdr:col>
      <xdr:colOff>2247900</xdr:colOff>
      <xdr:row>164</xdr:row>
      <xdr:rowOff>619125</xdr:rowOff>
    </xdr:to>
    <xdr:sp macro="" textlink="">
      <xdr:nvSpPr>
        <xdr:cNvPr id="4658" name="Text Box 130">
          <a:extLst>
            <a:ext uri="{FF2B5EF4-FFF2-40B4-BE49-F238E27FC236}">
              <a16:creationId xmlns:a16="http://schemas.microsoft.com/office/drawing/2014/main" xmlns="" id="{00000000-0008-0000-0600-000032120000}"/>
            </a:ext>
          </a:extLst>
        </xdr:cNvPr>
        <xdr:cNvSpPr txBox="1">
          <a:spLocks noChangeArrowheads="1"/>
        </xdr:cNvSpPr>
      </xdr:nvSpPr>
      <xdr:spPr bwMode="auto">
        <a:xfrm>
          <a:off x="26498550" y="8427720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166</xdr:row>
      <xdr:rowOff>0</xdr:rowOff>
    </xdr:from>
    <xdr:to>
      <xdr:col>29</xdr:col>
      <xdr:colOff>2247900</xdr:colOff>
      <xdr:row>166</xdr:row>
      <xdr:rowOff>200025</xdr:rowOff>
    </xdr:to>
    <xdr:sp macro="" textlink="">
      <xdr:nvSpPr>
        <xdr:cNvPr id="4659" name="Text Box 119">
          <a:extLst>
            <a:ext uri="{FF2B5EF4-FFF2-40B4-BE49-F238E27FC236}">
              <a16:creationId xmlns:a16="http://schemas.microsoft.com/office/drawing/2014/main" xmlns="" id="{00000000-0008-0000-0600-000033120000}"/>
            </a:ext>
          </a:extLst>
        </xdr:cNvPr>
        <xdr:cNvSpPr txBox="1">
          <a:spLocks noChangeArrowheads="1"/>
        </xdr:cNvSpPr>
      </xdr:nvSpPr>
      <xdr:spPr bwMode="auto">
        <a:xfrm>
          <a:off x="26498550" y="846010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166</xdr:row>
      <xdr:rowOff>0</xdr:rowOff>
    </xdr:from>
    <xdr:to>
      <xdr:col>29</xdr:col>
      <xdr:colOff>2247900</xdr:colOff>
      <xdr:row>166</xdr:row>
      <xdr:rowOff>200025</xdr:rowOff>
    </xdr:to>
    <xdr:sp macro="" textlink="">
      <xdr:nvSpPr>
        <xdr:cNvPr id="4660" name="Text Box 120">
          <a:extLst>
            <a:ext uri="{FF2B5EF4-FFF2-40B4-BE49-F238E27FC236}">
              <a16:creationId xmlns:a16="http://schemas.microsoft.com/office/drawing/2014/main" xmlns="" id="{00000000-0008-0000-0600-000034120000}"/>
            </a:ext>
          </a:extLst>
        </xdr:cNvPr>
        <xdr:cNvSpPr txBox="1">
          <a:spLocks noChangeArrowheads="1"/>
        </xdr:cNvSpPr>
      </xdr:nvSpPr>
      <xdr:spPr bwMode="auto">
        <a:xfrm>
          <a:off x="26498550" y="846010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1" name="Text Box 95">
          <a:extLst>
            <a:ext uri="{FF2B5EF4-FFF2-40B4-BE49-F238E27FC236}">
              <a16:creationId xmlns:a16="http://schemas.microsoft.com/office/drawing/2014/main" xmlns="" id="{00000000-0008-0000-0600-000035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2" name="Text Box 96">
          <a:extLst>
            <a:ext uri="{FF2B5EF4-FFF2-40B4-BE49-F238E27FC236}">
              <a16:creationId xmlns:a16="http://schemas.microsoft.com/office/drawing/2014/main" xmlns="" id="{00000000-0008-0000-0600-000036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3" name="Text Box 97">
          <a:extLst>
            <a:ext uri="{FF2B5EF4-FFF2-40B4-BE49-F238E27FC236}">
              <a16:creationId xmlns:a16="http://schemas.microsoft.com/office/drawing/2014/main" xmlns="" id="{00000000-0008-0000-0600-000037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4" name="Text Box 98">
          <a:extLst>
            <a:ext uri="{FF2B5EF4-FFF2-40B4-BE49-F238E27FC236}">
              <a16:creationId xmlns:a16="http://schemas.microsoft.com/office/drawing/2014/main" xmlns="" id="{00000000-0008-0000-0600-000038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5" name="Text Box 99">
          <a:extLst>
            <a:ext uri="{FF2B5EF4-FFF2-40B4-BE49-F238E27FC236}">
              <a16:creationId xmlns:a16="http://schemas.microsoft.com/office/drawing/2014/main" xmlns="" id="{00000000-0008-0000-0600-000039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6" name="Text Box 100">
          <a:extLst>
            <a:ext uri="{FF2B5EF4-FFF2-40B4-BE49-F238E27FC236}">
              <a16:creationId xmlns:a16="http://schemas.microsoft.com/office/drawing/2014/main" xmlns="" id="{00000000-0008-0000-0600-00003A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7" name="Text Box 101">
          <a:extLst>
            <a:ext uri="{FF2B5EF4-FFF2-40B4-BE49-F238E27FC236}">
              <a16:creationId xmlns:a16="http://schemas.microsoft.com/office/drawing/2014/main" xmlns="" id="{00000000-0008-0000-0600-00003B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8" name="Text Box 102">
          <a:extLst>
            <a:ext uri="{FF2B5EF4-FFF2-40B4-BE49-F238E27FC236}">
              <a16:creationId xmlns:a16="http://schemas.microsoft.com/office/drawing/2014/main" xmlns="" id="{00000000-0008-0000-0600-00003C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69" name="Text Box 103">
          <a:extLst>
            <a:ext uri="{FF2B5EF4-FFF2-40B4-BE49-F238E27FC236}">
              <a16:creationId xmlns:a16="http://schemas.microsoft.com/office/drawing/2014/main" xmlns="" id="{00000000-0008-0000-0600-00003D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0" name="Text Box 104">
          <a:extLst>
            <a:ext uri="{FF2B5EF4-FFF2-40B4-BE49-F238E27FC236}">
              <a16:creationId xmlns:a16="http://schemas.microsoft.com/office/drawing/2014/main" xmlns="" id="{00000000-0008-0000-0600-00003E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1" name="Text Box 105">
          <a:extLst>
            <a:ext uri="{FF2B5EF4-FFF2-40B4-BE49-F238E27FC236}">
              <a16:creationId xmlns:a16="http://schemas.microsoft.com/office/drawing/2014/main" xmlns="" id="{00000000-0008-0000-0600-00003F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2" name="Text Box 106">
          <a:extLst>
            <a:ext uri="{FF2B5EF4-FFF2-40B4-BE49-F238E27FC236}">
              <a16:creationId xmlns:a16="http://schemas.microsoft.com/office/drawing/2014/main" xmlns="" id="{00000000-0008-0000-0600-000040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3" name="Text Box 107">
          <a:extLst>
            <a:ext uri="{FF2B5EF4-FFF2-40B4-BE49-F238E27FC236}">
              <a16:creationId xmlns:a16="http://schemas.microsoft.com/office/drawing/2014/main" xmlns="" id="{00000000-0008-0000-0600-000041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4" name="Text Box 108">
          <a:extLst>
            <a:ext uri="{FF2B5EF4-FFF2-40B4-BE49-F238E27FC236}">
              <a16:creationId xmlns:a16="http://schemas.microsoft.com/office/drawing/2014/main" xmlns="" id="{00000000-0008-0000-0600-000042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5" name="Text Box 109">
          <a:extLst>
            <a:ext uri="{FF2B5EF4-FFF2-40B4-BE49-F238E27FC236}">
              <a16:creationId xmlns:a16="http://schemas.microsoft.com/office/drawing/2014/main" xmlns="" id="{00000000-0008-0000-0600-000043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6" name="Text Box 110">
          <a:extLst>
            <a:ext uri="{FF2B5EF4-FFF2-40B4-BE49-F238E27FC236}">
              <a16:creationId xmlns:a16="http://schemas.microsoft.com/office/drawing/2014/main" xmlns="" id="{00000000-0008-0000-0600-000044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7" name="Text Box 111">
          <a:extLst>
            <a:ext uri="{FF2B5EF4-FFF2-40B4-BE49-F238E27FC236}">
              <a16:creationId xmlns:a16="http://schemas.microsoft.com/office/drawing/2014/main" xmlns="" id="{00000000-0008-0000-0600-000045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8" name="Text Box 112">
          <a:extLst>
            <a:ext uri="{FF2B5EF4-FFF2-40B4-BE49-F238E27FC236}">
              <a16:creationId xmlns:a16="http://schemas.microsoft.com/office/drawing/2014/main" xmlns="" id="{00000000-0008-0000-0600-000046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79" name="Text Box 113">
          <a:extLst>
            <a:ext uri="{FF2B5EF4-FFF2-40B4-BE49-F238E27FC236}">
              <a16:creationId xmlns:a16="http://schemas.microsoft.com/office/drawing/2014/main" xmlns="" id="{00000000-0008-0000-0600-000047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0" name="Text Box 114">
          <a:extLst>
            <a:ext uri="{FF2B5EF4-FFF2-40B4-BE49-F238E27FC236}">
              <a16:creationId xmlns:a16="http://schemas.microsoft.com/office/drawing/2014/main" xmlns="" id="{00000000-0008-0000-0600-000048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1" name="Text Box 115">
          <a:extLst>
            <a:ext uri="{FF2B5EF4-FFF2-40B4-BE49-F238E27FC236}">
              <a16:creationId xmlns:a16="http://schemas.microsoft.com/office/drawing/2014/main" xmlns="" id="{00000000-0008-0000-0600-000049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2" name="Text Box 116">
          <a:extLst>
            <a:ext uri="{FF2B5EF4-FFF2-40B4-BE49-F238E27FC236}">
              <a16:creationId xmlns:a16="http://schemas.microsoft.com/office/drawing/2014/main" xmlns="" id="{00000000-0008-0000-0600-00004A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3" name="Text Box 117">
          <a:extLst>
            <a:ext uri="{FF2B5EF4-FFF2-40B4-BE49-F238E27FC236}">
              <a16:creationId xmlns:a16="http://schemas.microsoft.com/office/drawing/2014/main" xmlns="" id="{00000000-0008-0000-0600-00004B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4" name="Text Box 123">
          <a:extLst>
            <a:ext uri="{FF2B5EF4-FFF2-40B4-BE49-F238E27FC236}">
              <a16:creationId xmlns:a16="http://schemas.microsoft.com/office/drawing/2014/main" xmlns="" id="{00000000-0008-0000-0600-00004C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5" name="Text Box 124">
          <a:extLst>
            <a:ext uri="{FF2B5EF4-FFF2-40B4-BE49-F238E27FC236}">
              <a16:creationId xmlns:a16="http://schemas.microsoft.com/office/drawing/2014/main" xmlns="" id="{00000000-0008-0000-0600-00004D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6" name="Text Box 125">
          <a:extLst>
            <a:ext uri="{FF2B5EF4-FFF2-40B4-BE49-F238E27FC236}">
              <a16:creationId xmlns:a16="http://schemas.microsoft.com/office/drawing/2014/main" xmlns="" id="{00000000-0008-0000-0600-00004E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7" name="Text Box 126">
          <a:extLst>
            <a:ext uri="{FF2B5EF4-FFF2-40B4-BE49-F238E27FC236}">
              <a16:creationId xmlns:a16="http://schemas.microsoft.com/office/drawing/2014/main" xmlns="" id="{00000000-0008-0000-0600-00004F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8" name="Text Box 127">
          <a:extLst>
            <a:ext uri="{FF2B5EF4-FFF2-40B4-BE49-F238E27FC236}">
              <a16:creationId xmlns:a16="http://schemas.microsoft.com/office/drawing/2014/main" xmlns="" id="{00000000-0008-0000-0600-000050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89" name="Text Box 128">
          <a:extLst>
            <a:ext uri="{FF2B5EF4-FFF2-40B4-BE49-F238E27FC236}">
              <a16:creationId xmlns:a16="http://schemas.microsoft.com/office/drawing/2014/main" xmlns="" id="{00000000-0008-0000-0600-000051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90" name="Text Box 129">
          <a:extLst>
            <a:ext uri="{FF2B5EF4-FFF2-40B4-BE49-F238E27FC236}">
              <a16:creationId xmlns:a16="http://schemas.microsoft.com/office/drawing/2014/main" xmlns="" id="{00000000-0008-0000-0600-000052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0</xdr:rowOff>
    </xdr:from>
    <xdr:to>
      <xdr:col>29</xdr:col>
      <xdr:colOff>2247900</xdr:colOff>
      <xdr:row>163</xdr:row>
      <xdr:rowOff>19050</xdr:rowOff>
    </xdr:to>
    <xdr:sp macro="" textlink="">
      <xdr:nvSpPr>
        <xdr:cNvPr id="4691" name="Text Box 130">
          <a:extLst>
            <a:ext uri="{FF2B5EF4-FFF2-40B4-BE49-F238E27FC236}">
              <a16:creationId xmlns:a16="http://schemas.microsoft.com/office/drawing/2014/main" xmlns="" id="{00000000-0008-0000-0600-000053120000}"/>
            </a:ext>
          </a:extLst>
        </xdr:cNvPr>
        <xdr:cNvSpPr txBox="1">
          <a:spLocks noChangeArrowheads="1"/>
        </xdr:cNvSpPr>
      </xdr:nvSpPr>
      <xdr:spPr bwMode="auto">
        <a:xfrm>
          <a:off x="26498550" y="839533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333375</xdr:rowOff>
    </xdr:from>
    <xdr:to>
      <xdr:col>29</xdr:col>
      <xdr:colOff>2247900</xdr:colOff>
      <xdr:row>163</xdr:row>
      <xdr:rowOff>209550</xdr:rowOff>
    </xdr:to>
    <xdr:sp macro="" textlink="">
      <xdr:nvSpPr>
        <xdr:cNvPr id="4692" name="Text Box 119">
          <a:extLst>
            <a:ext uri="{FF2B5EF4-FFF2-40B4-BE49-F238E27FC236}">
              <a16:creationId xmlns:a16="http://schemas.microsoft.com/office/drawing/2014/main" xmlns="" id="{00000000-0008-0000-0600-000054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162</xdr:row>
      <xdr:rowOff>333375</xdr:rowOff>
    </xdr:from>
    <xdr:to>
      <xdr:col>29</xdr:col>
      <xdr:colOff>2247900</xdr:colOff>
      <xdr:row>163</xdr:row>
      <xdr:rowOff>209550</xdr:rowOff>
    </xdr:to>
    <xdr:sp macro="" textlink="">
      <xdr:nvSpPr>
        <xdr:cNvPr id="4693" name="Text Box 120">
          <a:extLst>
            <a:ext uri="{FF2B5EF4-FFF2-40B4-BE49-F238E27FC236}">
              <a16:creationId xmlns:a16="http://schemas.microsoft.com/office/drawing/2014/main" xmlns="" id="{00000000-0008-0000-0600-000055120000}"/>
            </a:ext>
          </a:extLst>
        </xdr:cNvPr>
        <xdr:cNvSpPr txBox="1">
          <a:spLocks noChangeArrowheads="1"/>
        </xdr:cNvSpPr>
      </xdr:nvSpPr>
      <xdr:spPr bwMode="auto">
        <a:xfrm>
          <a:off x="26498550" y="841152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29</xdr:col>
      <xdr:colOff>2162175</xdr:colOff>
      <xdr:row>38</xdr:row>
      <xdr:rowOff>0</xdr:rowOff>
    </xdr:from>
    <xdr:ext cx="76200" cy="171450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00000000-0008-0000-0600-000056120000}"/>
            </a:ext>
          </a:extLst>
        </xdr:cNvPr>
        <xdr:cNvSpPr txBox="1">
          <a:spLocks noChangeArrowheads="1"/>
        </xdr:cNvSpPr>
      </xdr:nvSpPr>
      <xdr:spPr bwMode="auto">
        <a:xfrm>
          <a:off x="26498550" y="17459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38</xdr:row>
      <xdr:rowOff>0</xdr:rowOff>
    </xdr:from>
    <xdr:ext cx="76200" cy="171450"/>
    <xdr:sp macro="" textlink="">
      <xdr:nvSpPr>
        <xdr:cNvPr id="4695" name="Text Box 118">
          <a:extLst>
            <a:ext uri="{FF2B5EF4-FFF2-40B4-BE49-F238E27FC236}">
              <a16:creationId xmlns:a16="http://schemas.microsoft.com/office/drawing/2014/main" xmlns="" id="{00000000-0008-0000-0600-000057120000}"/>
            </a:ext>
          </a:extLst>
        </xdr:cNvPr>
        <xdr:cNvSpPr txBox="1">
          <a:spLocks noChangeArrowheads="1"/>
        </xdr:cNvSpPr>
      </xdr:nvSpPr>
      <xdr:spPr bwMode="auto">
        <a:xfrm>
          <a:off x="26498550" y="17459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85</xdr:row>
      <xdr:rowOff>0</xdr:rowOff>
    </xdr:from>
    <xdr:ext cx="76200" cy="200025"/>
    <xdr:sp macro="" textlink="">
      <xdr:nvSpPr>
        <xdr:cNvPr id="4696" name="Text Box 119">
          <a:extLst>
            <a:ext uri="{FF2B5EF4-FFF2-40B4-BE49-F238E27FC236}">
              <a16:creationId xmlns:a16="http://schemas.microsoft.com/office/drawing/2014/main" xmlns="" id="{00000000-0008-0000-0600-000058120000}"/>
            </a:ext>
          </a:extLst>
        </xdr:cNvPr>
        <xdr:cNvSpPr txBox="1">
          <a:spLocks noChangeArrowheads="1"/>
        </xdr:cNvSpPr>
      </xdr:nvSpPr>
      <xdr:spPr bwMode="auto">
        <a:xfrm>
          <a:off x="26498550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85</xdr:row>
      <xdr:rowOff>0</xdr:rowOff>
    </xdr:from>
    <xdr:ext cx="76200" cy="200025"/>
    <xdr:sp macro="" textlink="">
      <xdr:nvSpPr>
        <xdr:cNvPr id="4697" name="Text Box 120">
          <a:extLst>
            <a:ext uri="{FF2B5EF4-FFF2-40B4-BE49-F238E27FC236}">
              <a16:creationId xmlns:a16="http://schemas.microsoft.com/office/drawing/2014/main" xmlns="" id="{00000000-0008-0000-0600-000059120000}"/>
            </a:ext>
          </a:extLst>
        </xdr:cNvPr>
        <xdr:cNvSpPr txBox="1">
          <a:spLocks noChangeArrowheads="1"/>
        </xdr:cNvSpPr>
      </xdr:nvSpPr>
      <xdr:spPr bwMode="auto">
        <a:xfrm>
          <a:off x="26498550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85</xdr:row>
      <xdr:rowOff>0</xdr:rowOff>
    </xdr:from>
    <xdr:ext cx="76200" cy="200025"/>
    <xdr:sp macro="" textlink="">
      <xdr:nvSpPr>
        <xdr:cNvPr id="4698" name="Text Box 119">
          <a:extLst>
            <a:ext uri="{FF2B5EF4-FFF2-40B4-BE49-F238E27FC236}">
              <a16:creationId xmlns:a16="http://schemas.microsoft.com/office/drawing/2014/main" xmlns="" id="{00000000-0008-0000-0600-00005A120000}"/>
            </a:ext>
          </a:extLst>
        </xdr:cNvPr>
        <xdr:cNvSpPr txBox="1">
          <a:spLocks noChangeArrowheads="1"/>
        </xdr:cNvSpPr>
      </xdr:nvSpPr>
      <xdr:spPr bwMode="auto">
        <a:xfrm>
          <a:off x="26498550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85</xdr:row>
      <xdr:rowOff>0</xdr:rowOff>
    </xdr:from>
    <xdr:ext cx="76200" cy="200025"/>
    <xdr:sp macro="" textlink="">
      <xdr:nvSpPr>
        <xdr:cNvPr id="4699" name="Text Box 120">
          <a:extLst>
            <a:ext uri="{FF2B5EF4-FFF2-40B4-BE49-F238E27FC236}">
              <a16:creationId xmlns:a16="http://schemas.microsoft.com/office/drawing/2014/main" xmlns="" id="{00000000-0008-0000-0600-00005B120000}"/>
            </a:ext>
          </a:extLst>
        </xdr:cNvPr>
        <xdr:cNvSpPr txBox="1">
          <a:spLocks noChangeArrowheads="1"/>
        </xdr:cNvSpPr>
      </xdr:nvSpPr>
      <xdr:spPr bwMode="auto">
        <a:xfrm>
          <a:off x="26498550" y="454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0" name="Text Box 3">
          <a:extLst>
            <a:ext uri="{FF2B5EF4-FFF2-40B4-BE49-F238E27FC236}">
              <a16:creationId xmlns:a16="http://schemas.microsoft.com/office/drawing/2014/main" xmlns="" id="{00000000-0008-0000-0600-00005C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xmlns="" id="{00000000-0008-0000-0600-00005D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2" name="Text Box 5">
          <a:extLst>
            <a:ext uri="{FF2B5EF4-FFF2-40B4-BE49-F238E27FC236}">
              <a16:creationId xmlns:a16="http://schemas.microsoft.com/office/drawing/2014/main" xmlns="" id="{00000000-0008-0000-0600-00005E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3" name="Text Box 6">
          <a:extLst>
            <a:ext uri="{FF2B5EF4-FFF2-40B4-BE49-F238E27FC236}">
              <a16:creationId xmlns:a16="http://schemas.microsoft.com/office/drawing/2014/main" xmlns="" id="{00000000-0008-0000-0600-00005F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4" name="Text Box 7">
          <a:extLst>
            <a:ext uri="{FF2B5EF4-FFF2-40B4-BE49-F238E27FC236}">
              <a16:creationId xmlns:a16="http://schemas.microsoft.com/office/drawing/2014/main" xmlns="" id="{00000000-0008-0000-0600-000060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5" name="Text Box 8">
          <a:extLst>
            <a:ext uri="{FF2B5EF4-FFF2-40B4-BE49-F238E27FC236}">
              <a16:creationId xmlns:a16="http://schemas.microsoft.com/office/drawing/2014/main" xmlns="" id="{00000000-0008-0000-0600-000061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6" name="Text Box 9">
          <a:extLst>
            <a:ext uri="{FF2B5EF4-FFF2-40B4-BE49-F238E27FC236}">
              <a16:creationId xmlns:a16="http://schemas.microsoft.com/office/drawing/2014/main" xmlns="" id="{00000000-0008-0000-0600-000062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7" name="Text Box 10">
          <a:extLst>
            <a:ext uri="{FF2B5EF4-FFF2-40B4-BE49-F238E27FC236}">
              <a16:creationId xmlns:a16="http://schemas.microsoft.com/office/drawing/2014/main" xmlns="" id="{00000000-0008-0000-0600-000063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8" name="Text Box 11">
          <a:extLst>
            <a:ext uri="{FF2B5EF4-FFF2-40B4-BE49-F238E27FC236}">
              <a16:creationId xmlns:a16="http://schemas.microsoft.com/office/drawing/2014/main" xmlns="" id="{00000000-0008-0000-0600-000064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09" name="Text Box 12">
          <a:extLst>
            <a:ext uri="{FF2B5EF4-FFF2-40B4-BE49-F238E27FC236}">
              <a16:creationId xmlns:a16="http://schemas.microsoft.com/office/drawing/2014/main" xmlns="" id="{00000000-0008-0000-0600-000065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0" name="Text Box 13">
          <a:extLst>
            <a:ext uri="{FF2B5EF4-FFF2-40B4-BE49-F238E27FC236}">
              <a16:creationId xmlns:a16="http://schemas.microsoft.com/office/drawing/2014/main" xmlns="" id="{00000000-0008-0000-0600-000066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1" name="Text Box 14">
          <a:extLst>
            <a:ext uri="{FF2B5EF4-FFF2-40B4-BE49-F238E27FC236}">
              <a16:creationId xmlns:a16="http://schemas.microsoft.com/office/drawing/2014/main" xmlns="" id="{00000000-0008-0000-0600-000067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2" name="Text Box 15">
          <a:extLst>
            <a:ext uri="{FF2B5EF4-FFF2-40B4-BE49-F238E27FC236}">
              <a16:creationId xmlns:a16="http://schemas.microsoft.com/office/drawing/2014/main" xmlns="" id="{00000000-0008-0000-0600-000068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3" name="Text Box 16">
          <a:extLst>
            <a:ext uri="{FF2B5EF4-FFF2-40B4-BE49-F238E27FC236}">
              <a16:creationId xmlns:a16="http://schemas.microsoft.com/office/drawing/2014/main" xmlns="" id="{00000000-0008-0000-0600-000069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4" name="Text Box 17">
          <a:extLst>
            <a:ext uri="{FF2B5EF4-FFF2-40B4-BE49-F238E27FC236}">
              <a16:creationId xmlns:a16="http://schemas.microsoft.com/office/drawing/2014/main" xmlns="" id="{00000000-0008-0000-0600-00006A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5" name="Text Box 18">
          <a:extLst>
            <a:ext uri="{FF2B5EF4-FFF2-40B4-BE49-F238E27FC236}">
              <a16:creationId xmlns:a16="http://schemas.microsoft.com/office/drawing/2014/main" xmlns="" id="{00000000-0008-0000-0600-00006B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6" name="Text Box 19">
          <a:extLst>
            <a:ext uri="{FF2B5EF4-FFF2-40B4-BE49-F238E27FC236}">
              <a16:creationId xmlns:a16="http://schemas.microsoft.com/office/drawing/2014/main" xmlns="" id="{00000000-0008-0000-0600-00006C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7" name="Text Box 20">
          <a:extLst>
            <a:ext uri="{FF2B5EF4-FFF2-40B4-BE49-F238E27FC236}">
              <a16:creationId xmlns:a16="http://schemas.microsoft.com/office/drawing/2014/main" xmlns="" id="{00000000-0008-0000-0600-00006D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8" name="Text Box 21">
          <a:extLst>
            <a:ext uri="{FF2B5EF4-FFF2-40B4-BE49-F238E27FC236}">
              <a16:creationId xmlns:a16="http://schemas.microsoft.com/office/drawing/2014/main" xmlns="" id="{00000000-0008-0000-0600-00006E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19" name="Text Box 22">
          <a:extLst>
            <a:ext uri="{FF2B5EF4-FFF2-40B4-BE49-F238E27FC236}">
              <a16:creationId xmlns:a16="http://schemas.microsoft.com/office/drawing/2014/main" xmlns="" id="{00000000-0008-0000-0600-00006F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20" name="Text Box 23">
          <a:extLst>
            <a:ext uri="{FF2B5EF4-FFF2-40B4-BE49-F238E27FC236}">
              <a16:creationId xmlns:a16="http://schemas.microsoft.com/office/drawing/2014/main" xmlns="" id="{00000000-0008-0000-0600-000070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21" name="Text Box 24">
          <a:extLst>
            <a:ext uri="{FF2B5EF4-FFF2-40B4-BE49-F238E27FC236}">
              <a16:creationId xmlns:a16="http://schemas.microsoft.com/office/drawing/2014/main" xmlns="" id="{00000000-0008-0000-0600-000071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22" name="Text Box 25">
          <a:extLst>
            <a:ext uri="{FF2B5EF4-FFF2-40B4-BE49-F238E27FC236}">
              <a16:creationId xmlns:a16="http://schemas.microsoft.com/office/drawing/2014/main" xmlns="" id="{00000000-0008-0000-0600-000072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23" name="Text Box 48">
          <a:extLst>
            <a:ext uri="{FF2B5EF4-FFF2-40B4-BE49-F238E27FC236}">
              <a16:creationId xmlns:a16="http://schemas.microsoft.com/office/drawing/2014/main" xmlns="" id="{00000000-0008-0000-0600-000073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24" name="Text Box 93">
          <a:extLst>
            <a:ext uri="{FF2B5EF4-FFF2-40B4-BE49-F238E27FC236}">
              <a16:creationId xmlns:a16="http://schemas.microsoft.com/office/drawing/2014/main" xmlns="" id="{00000000-0008-0000-0600-000074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327026"/>
    <xdr:sp macro="" textlink="">
      <xdr:nvSpPr>
        <xdr:cNvPr id="4725" name="Text Box 94">
          <a:extLst>
            <a:ext uri="{FF2B5EF4-FFF2-40B4-BE49-F238E27FC236}">
              <a16:creationId xmlns:a16="http://schemas.microsoft.com/office/drawing/2014/main" xmlns="" id="{00000000-0008-0000-0600-00007512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26" name="Text Box 26">
          <a:extLst>
            <a:ext uri="{FF2B5EF4-FFF2-40B4-BE49-F238E27FC236}">
              <a16:creationId xmlns:a16="http://schemas.microsoft.com/office/drawing/2014/main" xmlns="" id="{00000000-0008-0000-0600-000076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27" name="Text Box 27">
          <a:extLst>
            <a:ext uri="{FF2B5EF4-FFF2-40B4-BE49-F238E27FC236}">
              <a16:creationId xmlns:a16="http://schemas.microsoft.com/office/drawing/2014/main" xmlns="" id="{00000000-0008-0000-0600-000077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28" name="Text Box 28">
          <a:extLst>
            <a:ext uri="{FF2B5EF4-FFF2-40B4-BE49-F238E27FC236}">
              <a16:creationId xmlns:a16="http://schemas.microsoft.com/office/drawing/2014/main" xmlns="" id="{00000000-0008-0000-0600-000078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29" name="Text Box 29">
          <a:extLst>
            <a:ext uri="{FF2B5EF4-FFF2-40B4-BE49-F238E27FC236}">
              <a16:creationId xmlns:a16="http://schemas.microsoft.com/office/drawing/2014/main" xmlns="" id="{00000000-0008-0000-0600-000079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0" name="Text Box 30">
          <a:extLst>
            <a:ext uri="{FF2B5EF4-FFF2-40B4-BE49-F238E27FC236}">
              <a16:creationId xmlns:a16="http://schemas.microsoft.com/office/drawing/2014/main" xmlns="" id="{00000000-0008-0000-0600-00007A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1" name="Text Box 31">
          <a:extLst>
            <a:ext uri="{FF2B5EF4-FFF2-40B4-BE49-F238E27FC236}">
              <a16:creationId xmlns:a16="http://schemas.microsoft.com/office/drawing/2014/main" xmlns="" id="{00000000-0008-0000-0600-00007B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2" name="Text Box 32">
          <a:extLst>
            <a:ext uri="{FF2B5EF4-FFF2-40B4-BE49-F238E27FC236}">
              <a16:creationId xmlns:a16="http://schemas.microsoft.com/office/drawing/2014/main" xmlns="" id="{00000000-0008-0000-0600-00007C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3" name="Text Box 33">
          <a:extLst>
            <a:ext uri="{FF2B5EF4-FFF2-40B4-BE49-F238E27FC236}">
              <a16:creationId xmlns:a16="http://schemas.microsoft.com/office/drawing/2014/main" xmlns="" id="{00000000-0008-0000-0600-00007D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4" name="Text Box 34">
          <a:extLst>
            <a:ext uri="{FF2B5EF4-FFF2-40B4-BE49-F238E27FC236}">
              <a16:creationId xmlns:a16="http://schemas.microsoft.com/office/drawing/2014/main" xmlns="" id="{00000000-0008-0000-0600-00007E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5" name="Text Box 35">
          <a:extLst>
            <a:ext uri="{FF2B5EF4-FFF2-40B4-BE49-F238E27FC236}">
              <a16:creationId xmlns:a16="http://schemas.microsoft.com/office/drawing/2014/main" xmlns="" id="{00000000-0008-0000-0600-00007F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6" name="Text Box 36">
          <a:extLst>
            <a:ext uri="{FF2B5EF4-FFF2-40B4-BE49-F238E27FC236}">
              <a16:creationId xmlns:a16="http://schemas.microsoft.com/office/drawing/2014/main" xmlns="" id="{00000000-0008-0000-0600-000080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7" name="Text Box 37">
          <a:extLst>
            <a:ext uri="{FF2B5EF4-FFF2-40B4-BE49-F238E27FC236}">
              <a16:creationId xmlns:a16="http://schemas.microsoft.com/office/drawing/2014/main" xmlns="" id="{00000000-0008-0000-0600-000081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8" name="Text Box 38">
          <a:extLst>
            <a:ext uri="{FF2B5EF4-FFF2-40B4-BE49-F238E27FC236}">
              <a16:creationId xmlns:a16="http://schemas.microsoft.com/office/drawing/2014/main" xmlns="" id="{00000000-0008-0000-0600-000082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39" name="Text Box 39">
          <a:extLst>
            <a:ext uri="{FF2B5EF4-FFF2-40B4-BE49-F238E27FC236}">
              <a16:creationId xmlns:a16="http://schemas.microsoft.com/office/drawing/2014/main" xmlns="" id="{00000000-0008-0000-0600-000083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0" name="Text Box 40">
          <a:extLst>
            <a:ext uri="{FF2B5EF4-FFF2-40B4-BE49-F238E27FC236}">
              <a16:creationId xmlns:a16="http://schemas.microsoft.com/office/drawing/2014/main" xmlns="" id="{00000000-0008-0000-0600-000084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1" name="Text Box 41">
          <a:extLst>
            <a:ext uri="{FF2B5EF4-FFF2-40B4-BE49-F238E27FC236}">
              <a16:creationId xmlns:a16="http://schemas.microsoft.com/office/drawing/2014/main" xmlns="" id="{00000000-0008-0000-0600-000085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2" name="Text Box 42">
          <a:extLst>
            <a:ext uri="{FF2B5EF4-FFF2-40B4-BE49-F238E27FC236}">
              <a16:creationId xmlns:a16="http://schemas.microsoft.com/office/drawing/2014/main" xmlns="" id="{00000000-0008-0000-0600-000086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3" name="Text Box 43">
          <a:extLst>
            <a:ext uri="{FF2B5EF4-FFF2-40B4-BE49-F238E27FC236}">
              <a16:creationId xmlns:a16="http://schemas.microsoft.com/office/drawing/2014/main" xmlns="" id="{00000000-0008-0000-0600-000087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4" name="Text Box 44">
          <a:extLst>
            <a:ext uri="{FF2B5EF4-FFF2-40B4-BE49-F238E27FC236}">
              <a16:creationId xmlns:a16="http://schemas.microsoft.com/office/drawing/2014/main" xmlns="" id="{00000000-0008-0000-0600-000088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5" name="Text Box 45">
          <a:extLst>
            <a:ext uri="{FF2B5EF4-FFF2-40B4-BE49-F238E27FC236}">
              <a16:creationId xmlns:a16="http://schemas.microsoft.com/office/drawing/2014/main" xmlns="" id="{00000000-0008-0000-0600-000089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6" name="Text Box 46">
          <a:extLst>
            <a:ext uri="{FF2B5EF4-FFF2-40B4-BE49-F238E27FC236}">
              <a16:creationId xmlns:a16="http://schemas.microsoft.com/office/drawing/2014/main" xmlns="" id="{00000000-0008-0000-0600-00008A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7" name="Text Box 47">
          <a:extLst>
            <a:ext uri="{FF2B5EF4-FFF2-40B4-BE49-F238E27FC236}">
              <a16:creationId xmlns:a16="http://schemas.microsoft.com/office/drawing/2014/main" xmlns="" id="{00000000-0008-0000-0600-00008B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8" name="Text Box 49">
          <a:extLst>
            <a:ext uri="{FF2B5EF4-FFF2-40B4-BE49-F238E27FC236}">
              <a16:creationId xmlns:a16="http://schemas.microsoft.com/office/drawing/2014/main" xmlns="" id="{00000000-0008-0000-0600-00008C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49" name="Text Box 50">
          <a:extLst>
            <a:ext uri="{FF2B5EF4-FFF2-40B4-BE49-F238E27FC236}">
              <a16:creationId xmlns:a16="http://schemas.microsoft.com/office/drawing/2014/main" xmlns="" id="{00000000-0008-0000-0600-00008D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0" name="Text Box 51">
          <a:extLst>
            <a:ext uri="{FF2B5EF4-FFF2-40B4-BE49-F238E27FC236}">
              <a16:creationId xmlns:a16="http://schemas.microsoft.com/office/drawing/2014/main" xmlns="" id="{00000000-0008-0000-0600-00008E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1" name="Text Box 52">
          <a:extLst>
            <a:ext uri="{FF2B5EF4-FFF2-40B4-BE49-F238E27FC236}">
              <a16:creationId xmlns:a16="http://schemas.microsoft.com/office/drawing/2014/main" xmlns="" id="{00000000-0008-0000-0600-00008F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2" name="Text Box 53">
          <a:extLst>
            <a:ext uri="{FF2B5EF4-FFF2-40B4-BE49-F238E27FC236}">
              <a16:creationId xmlns:a16="http://schemas.microsoft.com/office/drawing/2014/main" xmlns="" id="{00000000-0008-0000-0600-000090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3" name="Text Box 54">
          <a:extLst>
            <a:ext uri="{FF2B5EF4-FFF2-40B4-BE49-F238E27FC236}">
              <a16:creationId xmlns:a16="http://schemas.microsoft.com/office/drawing/2014/main" xmlns="" id="{00000000-0008-0000-0600-000091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4" name="Text Box 55">
          <a:extLst>
            <a:ext uri="{FF2B5EF4-FFF2-40B4-BE49-F238E27FC236}">
              <a16:creationId xmlns:a16="http://schemas.microsoft.com/office/drawing/2014/main" xmlns="" id="{00000000-0008-0000-0600-000092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5" name="Text Box 56">
          <a:extLst>
            <a:ext uri="{FF2B5EF4-FFF2-40B4-BE49-F238E27FC236}">
              <a16:creationId xmlns:a16="http://schemas.microsoft.com/office/drawing/2014/main" xmlns="" id="{00000000-0008-0000-0600-000093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6" name="Text Box 57">
          <a:extLst>
            <a:ext uri="{FF2B5EF4-FFF2-40B4-BE49-F238E27FC236}">
              <a16:creationId xmlns:a16="http://schemas.microsoft.com/office/drawing/2014/main" xmlns="" id="{00000000-0008-0000-0600-000094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7" name="Text Box 58">
          <a:extLst>
            <a:ext uri="{FF2B5EF4-FFF2-40B4-BE49-F238E27FC236}">
              <a16:creationId xmlns:a16="http://schemas.microsoft.com/office/drawing/2014/main" xmlns="" id="{00000000-0008-0000-0600-000095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8" name="Text Box 59">
          <a:extLst>
            <a:ext uri="{FF2B5EF4-FFF2-40B4-BE49-F238E27FC236}">
              <a16:creationId xmlns:a16="http://schemas.microsoft.com/office/drawing/2014/main" xmlns="" id="{00000000-0008-0000-0600-000096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59" name="Text Box 60">
          <a:extLst>
            <a:ext uri="{FF2B5EF4-FFF2-40B4-BE49-F238E27FC236}">
              <a16:creationId xmlns:a16="http://schemas.microsoft.com/office/drawing/2014/main" xmlns="" id="{00000000-0008-0000-0600-000097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0" name="Text Box 61">
          <a:extLst>
            <a:ext uri="{FF2B5EF4-FFF2-40B4-BE49-F238E27FC236}">
              <a16:creationId xmlns:a16="http://schemas.microsoft.com/office/drawing/2014/main" xmlns="" id="{00000000-0008-0000-0600-000098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1" name="Text Box 62">
          <a:extLst>
            <a:ext uri="{FF2B5EF4-FFF2-40B4-BE49-F238E27FC236}">
              <a16:creationId xmlns:a16="http://schemas.microsoft.com/office/drawing/2014/main" xmlns="" id="{00000000-0008-0000-0600-000099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2" name="Text Box 63">
          <a:extLst>
            <a:ext uri="{FF2B5EF4-FFF2-40B4-BE49-F238E27FC236}">
              <a16:creationId xmlns:a16="http://schemas.microsoft.com/office/drawing/2014/main" xmlns="" id="{00000000-0008-0000-0600-00009A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3" name="Text Box 64">
          <a:extLst>
            <a:ext uri="{FF2B5EF4-FFF2-40B4-BE49-F238E27FC236}">
              <a16:creationId xmlns:a16="http://schemas.microsoft.com/office/drawing/2014/main" xmlns="" id="{00000000-0008-0000-0600-00009B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4" name="Text Box 65">
          <a:extLst>
            <a:ext uri="{FF2B5EF4-FFF2-40B4-BE49-F238E27FC236}">
              <a16:creationId xmlns:a16="http://schemas.microsoft.com/office/drawing/2014/main" xmlns="" id="{00000000-0008-0000-0600-00009C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5" name="Text Box 66">
          <a:extLst>
            <a:ext uri="{FF2B5EF4-FFF2-40B4-BE49-F238E27FC236}">
              <a16:creationId xmlns:a16="http://schemas.microsoft.com/office/drawing/2014/main" xmlns="" id="{00000000-0008-0000-0600-00009D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6" name="Text Box 67">
          <a:extLst>
            <a:ext uri="{FF2B5EF4-FFF2-40B4-BE49-F238E27FC236}">
              <a16:creationId xmlns:a16="http://schemas.microsoft.com/office/drawing/2014/main" xmlns="" id="{00000000-0008-0000-0600-00009E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7" name="Text Box 68">
          <a:extLst>
            <a:ext uri="{FF2B5EF4-FFF2-40B4-BE49-F238E27FC236}">
              <a16:creationId xmlns:a16="http://schemas.microsoft.com/office/drawing/2014/main" xmlns="" id="{00000000-0008-0000-0600-00009F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8" name="Text Box 69">
          <a:extLst>
            <a:ext uri="{FF2B5EF4-FFF2-40B4-BE49-F238E27FC236}">
              <a16:creationId xmlns:a16="http://schemas.microsoft.com/office/drawing/2014/main" xmlns="" id="{00000000-0008-0000-0600-0000A0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69" name="Text Box 70">
          <a:extLst>
            <a:ext uri="{FF2B5EF4-FFF2-40B4-BE49-F238E27FC236}">
              <a16:creationId xmlns:a16="http://schemas.microsoft.com/office/drawing/2014/main" xmlns="" id="{00000000-0008-0000-0600-0000A1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0" name="Text Box 71">
          <a:extLst>
            <a:ext uri="{FF2B5EF4-FFF2-40B4-BE49-F238E27FC236}">
              <a16:creationId xmlns:a16="http://schemas.microsoft.com/office/drawing/2014/main" xmlns="" id="{00000000-0008-0000-0600-0000A2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1" name="Text Box 72">
          <a:extLst>
            <a:ext uri="{FF2B5EF4-FFF2-40B4-BE49-F238E27FC236}">
              <a16:creationId xmlns:a16="http://schemas.microsoft.com/office/drawing/2014/main" xmlns="" id="{00000000-0008-0000-0600-0000A3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2" name="Text Box 73">
          <a:extLst>
            <a:ext uri="{FF2B5EF4-FFF2-40B4-BE49-F238E27FC236}">
              <a16:creationId xmlns:a16="http://schemas.microsoft.com/office/drawing/2014/main" xmlns="" id="{00000000-0008-0000-0600-0000A4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3" name="Text Box 74">
          <a:extLst>
            <a:ext uri="{FF2B5EF4-FFF2-40B4-BE49-F238E27FC236}">
              <a16:creationId xmlns:a16="http://schemas.microsoft.com/office/drawing/2014/main" xmlns="" id="{00000000-0008-0000-0600-0000A5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4" name="Text Box 75">
          <a:extLst>
            <a:ext uri="{FF2B5EF4-FFF2-40B4-BE49-F238E27FC236}">
              <a16:creationId xmlns:a16="http://schemas.microsoft.com/office/drawing/2014/main" xmlns="" id="{00000000-0008-0000-0600-0000A6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5" name="Text Box 76">
          <a:extLst>
            <a:ext uri="{FF2B5EF4-FFF2-40B4-BE49-F238E27FC236}">
              <a16:creationId xmlns:a16="http://schemas.microsoft.com/office/drawing/2014/main" xmlns="" id="{00000000-0008-0000-0600-0000A7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6" name="Text Box 77">
          <a:extLst>
            <a:ext uri="{FF2B5EF4-FFF2-40B4-BE49-F238E27FC236}">
              <a16:creationId xmlns:a16="http://schemas.microsoft.com/office/drawing/2014/main" xmlns="" id="{00000000-0008-0000-0600-0000A8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7" name="Text Box 78">
          <a:extLst>
            <a:ext uri="{FF2B5EF4-FFF2-40B4-BE49-F238E27FC236}">
              <a16:creationId xmlns:a16="http://schemas.microsoft.com/office/drawing/2014/main" xmlns="" id="{00000000-0008-0000-0600-0000A9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8" name="Text Box 79">
          <a:extLst>
            <a:ext uri="{FF2B5EF4-FFF2-40B4-BE49-F238E27FC236}">
              <a16:creationId xmlns:a16="http://schemas.microsoft.com/office/drawing/2014/main" xmlns="" id="{00000000-0008-0000-0600-0000AA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79" name="Text Box 80">
          <a:extLst>
            <a:ext uri="{FF2B5EF4-FFF2-40B4-BE49-F238E27FC236}">
              <a16:creationId xmlns:a16="http://schemas.microsoft.com/office/drawing/2014/main" xmlns="" id="{00000000-0008-0000-0600-0000AB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0" name="Text Box 81">
          <a:extLst>
            <a:ext uri="{FF2B5EF4-FFF2-40B4-BE49-F238E27FC236}">
              <a16:creationId xmlns:a16="http://schemas.microsoft.com/office/drawing/2014/main" xmlns="" id="{00000000-0008-0000-0600-0000AC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1" name="Text Box 82">
          <a:extLst>
            <a:ext uri="{FF2B5EF4-FFF2-40B4-BE49-F238E27FC236}">
              <a16:creationId xmlns:a16="http://schemas.microsoft.com/office/drawing/2014/main" xmlns="" id="{00000000-0008-0000-0600-0000AD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2" name="Text Box 83">
          <a:extLst>
            <a:ext uri="{FF2B5EF4-FFF2-40B4-BE49-F238E27FC236}">
              <a16:creationId xmlns:a16="http://schemas.microsoft.com/office/drawing/2014/main" xmlns="" id="{00000000-0008-0000-0600-0000AE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3" name="Text Box 84">
          <a:extLst>
            <a:ext uri="{FF2B5EF4-FFF2-40B4-BE49-F238E27FC236}">
              <a16:creationId xmlns:a16="http://schemas.microsoft.com/office/drawing/2014/main" xmlns="" id="{00000000-0008-0000-0600-0000AF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4" name="Text Box 85">
          <a:extLst>
            <a:ext uri="{FF2B5EF4-FFF2-40B4-BE49-F238E27FC236}">
              <a16:creationId xmlns:a16="http://schemas.microsoft.com/office/drawing/2014/main" xmlns="" id="{00000000-0008-0000-0600-0000B0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5" name="Text Box 86">
          <a:extLst>
            <a:ext uri="{FF2B5EF4-FFF2-40B4-BE49-F238E27FC236}">
              <a16:creationId xmlns:a16="http://schemas.microsoft.com/office/drawing/2014/main" xmlns="" id="{00000000-0008-0000-0600-0000B1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6" name="Text Box 87">
          <a:extLst>
            <a:ext uri="{FF2B5EF4-FFF2-40B4-BE49-F238E27FC236}">
              <a16:creationId xmlns:a16="http://schemas.microsoft.com/office/drawing/2014/main" xmlns="" id="{00000000-0008-0000-0600-0000B2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7" name="Text Box 88">
          <a:extLst>
            <a:ext uri="{FF2B5EF4-FFF2-40B4-BE49-F238E27FC236}">
              <a16:creationId xmlns:a16="http://schemas.microsoft.com/office/drawing/2014/main" xmlns="" id="{00000000-0008-0000-0600-0000B3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8" name="Text Box 89">
          <a:extLst>
            <a:ext uri="{FF2B5EF4-FFF2-40B4-BE49-F238E27FC236}">
              <a16:creationId xmlns:a16="http://schemas.microsoft.com/office/drawing/2014/main" xmlns="" id="{00000000-0008-0000-0600-0000B4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89" name="Text Box 90">
          <a:extLst>
            <a:ext uri="{FF2B5EF4-FFF2-40B4-BE49-F238E27FC236}">
              <a16:creationId xmlns:a16="http://schemas.microsoft.com/office/drawing/2014/main" xmlns="" id="{00000000-0008-0000-0600-0000B5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0" name="Text Box 91">
          <a:extLst>
            <a:ext uri="{FF2B5EF4-FFF2-40B4-BE49-F238E27FC236}">
              <a16:creationId xmlns:a16="http://schemas.microsoft.com/office/drawing/2014/main" xmlns="" id="{00000000-0008-0000-0600-0000B6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1" name="Text Box 92">
          <a:extLst>
            <a:ext uri="{FF2B5EF4-FFF2-40B4-BE49-F238E27FC236}">
              <a16:creationId xmlns:a16="http://schemas.microsoft.com/office/drawing/2014/main" xmlns="" id="{00000000-0008-0000-0600-0000B7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xmlns="" id="{00000000-0008-0000-0600-0000B8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3" name="Text Box 4">
          <a:extLst>
            <a:ext uri="{FF2B5EF4-FFF2-40B4-BE49-F238E27FC236}">
              <a16:creationId xmlns:a16="http://schemas.microsoft.com/office/drawing/2014/main" xmlns="" id="{00000000-0008-0000-0600-0000B9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4" name="Text Box 5">
          <a:extLst>
            <a:ext uri="{FF2B5EF4-FFF2-40B4-BE49-F238E27FC236}">
              <a16:creationId xmlns:a16="http://schemas.microsoft.com/office/drawing/2014/main" xmlns="" id="{00000000-0008-0000-0600-0000BA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5" name="Text Box 6">
          <a:extLst>
            <a:ext uri="{FF2B5EF4-FFF2-40B4-BE49-F238E27FC236}">
              <a16:creationId xmlns:a16="http://schemas.microsoft.com/office/drawing/2014/main" xmlns="" id="{00000000-0008-0000-0600-0000BB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6" name="Text Box 7">
          <a:extLst>
            <a:ext uri="{FF2B5EF4-FFF2-40B4-BE49-F238E27FC236}">
              <a16:creationId xmlns:a16="http://schemas.microsoft.com/office/drawing/2014/main" xmlns="" id="{00000000-0008-0000-0600-0000BC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7" name="Text Box 8">
          <a:extLst>
            <a:ext uri="{FF2B5EF4-FFF2-40B4-BE49-F238E27FC236}">
              <a16:creationId xmlns:a16="http://schemas.microsoft.com/office/drawing/2014/main" xmlns="" id="{00000000-0008-0000-0600-0000BD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8" name="Text Box 9">
          <a:extLst>
            <a:ext uri="{FF2B5EF4-FFF2-40B4-BE49-F238E27FC236}">
              <a16:creationId xmlns:a16="http://schemas.microsoft.com/office/drawing/2014/main" xmlns="" id="{00000000-0008-0000-0600-0000BE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799" name="Text Box 10">
          <a:extLst>
            <a:ext uri="{FF2B5EF4-FFF2-40B4-BE49-F238E27FC236}">
              <a16:creationId xmlns:a16="http://schemas.microsoft.com/office/drawing/2014/main" xmlns="" id="{00000000-0008-0000-0600-0000BF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0" name="Text Box 11">
          <a:extLst>
            <a:ext uri="{FF2B5EF4-FFF2-40B4-BE49-F238E27FC236}">
              <a16:creationId xmlns:a16="http://schemas.microsoft.com/office/drawing/2014/main" xmlns="" id="{00000000-0008-0000-0600-0000C0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1" name="Text Box 12">
          <a:extLst>
            <a:ext uri="{FF2B5EF4-FFF2-40B4-BE49-F238E27FC236}">
              <a16:creationId xmlns:a16="http://schemas.microsoft.com/office/drawing/2014/main" xmlns="" id="{00000000-0008-0000-0600-0000C1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2" name="Text Box 13">
          <a:extLst>
            <a:ext uri="{FF2B5EF4-FFF2-40B4-BE49-F238E27FC236}">
              <a16:creationId xmlns:a16="http://schemas.microsoft.com/office/drawing/2014/main" xmlns="" id="{00000000-0008-0000-0600-0000C2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3" name="Text Box 14">
          <a:extLst>
            <a:ext uri="{FF2B5EF4-FFF2-40B4-BE49-F238E27FC236}">
              <a16:creationId xmlns:a16="http://schemas.microsoft.com/office/drawing/2014/main" xmlns="" id="{00000000-0008-0000-0600-0000C3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4" name="Text Box 15">
          <a:extLst>
            <a:ext uri="{FF2B5EF4-FFF2-40B4-BE49-F238E27FC236}">
              <a16:creationId xmlns:a16="http://schemas.microsoft.com/office/drawing/2014/main" xmlns="" id="{00000000-0008-0000-0600-0000C4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5" name="Text Box 16">
          <a:extLst>
            <a:ext uri="{FF2B5EF4-FFF2-40B4-BE49-F238E27FC236}">
              <a16:creationId xmlns:a16="http://schemas.microsoft.com/office/drawing/2014/main" xmlns="" id="{00000000-0008-0000-0600-0000C5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6" name="Text Box 17">
          <a:extLst>
            <a:ext uri="{FF2B5EF4-FFF2-40B4-BE49-F238E27FC236}">
              <a16:creationId xmlns:a16="http://schemas.microsoft.com/office/drawing/2014/main" xmlns="" id="{00000000-0008-0000-0600-0000C6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7" name="Text Box 18">
          <a:extLst>
            <a:ext uri="{FF2B5EF4-FFF2-40B4-BE49-F238E27FC236}">
              <a16:creationId xmlns:a16="http://schemas.microsoft.com/office/drawing/2014/main" xmlns="" id="{00000000-0008-0000-0600-0000C7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8" name="Text Box 19">
          <a:extLst>
            <a:ext uri="{FF2B5EF4-FFF2-40B4-BE49-F238E27FC236}">
              <a16:creationId xmlns:a16="http://schemas.microsoft.com/office/drawing/2014/main" xmlns="" id="{00000000-0008-0000-0600-0000C8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09" name="Text Box 20">
          <a:extLst>
            <a:ext uri="{FF2B5EF4-FFF2-40B4-BE49-F238E27FC236}">
              <a16:creationId xmlns:a16="http://schemas.microsoft.com/office/drawing/2014/main" xmlns="" id="{00000000-0008-0000-0600-0000C9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10" name="Text Box 21">
          <a:extLst>
            <a:ext uri="{FF2B5EF4-FFF2-40B4-BE49-F238E27FC236}">
              <a16:creationId xmlns:a16="http://schemas.microsoft.com/office/drawing/2014/main" xmlns="" id="{00000000-0008-0000-0600-0000CA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11" name="Text Box 22">
          <a:extLst>
            <a:ext uri="{FF2B5EF4-FFF2-40B4-BE49-F238E27FC236}">
              <a16:creationId xmlns:a16="http://schemas.microsoft.com/office/drawing/2014/main" xmlns="" id="{00000000-0008-0000-0600-0000CB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12" name="Text Box 23">
          <a:extLst>
            <a:ext uri="{FF2B5EF4-FFF2-40B4-BE49-F238E27FC236}">
              <a16:creationId xmlns:a16="http://schemas.microsoft.com/office/drawing/2014/main" xmlns="" id="{00000000-0008-0000-0600-0000CC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13" name="Text Box 24">
          <a:extLst>
            <a:ext uri="{FF2B5EF4-FFF2-40B4-BE49-F238E27FC236}">
              <a16:creationId xmlns:a16="http://schemas.microsoft.com/office/drawing/2014/main" xmlns="" id="{00000000-0008-0000-0600-0000CD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14" name="Text Box 25">
          <a:extLst>
            <a:ext uri="{FF2B5EF4-FFF2-40B4-BE49-F238E27FC236}">
              <a16:creationId xmlns:a16="http://schemas.microsoft.com/office/drawing/2014/main" xmlns="" id="{00000000-0008-0000-0600-0000CE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15" name="Text Box 48">
          <a:extLst>
            <a:ext uri="{FF2B5EF4-FFF2-40B4-BE49-F238E27FC236}">
              <a16:creationId xmlns:a16="http://schemas.microsoft.com/office/drawing/2014/main" xmlns="" id="{00000000-0008-0000-0600-0000CF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16" name="Text Box 93">
          <a:extLst>
            <a:ext uri="{FF2B5EF4-FFF2-40B4-BE49-F238E27FC236}">
              <a16:creationId xmlns:a16="http://schemas.microsoft.com/office/drawing/2014/main" xmlns="" id="{00000000-0008-0000-0600-0000D0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497945"/>
    <xdr:sp macro="" textlink="">
      <xdr:nvSpPr>
        <xdr:cNvPr id="4817" name="Text Box 94">
          <a:extLst>
            <a:ext uri="{FF2B5EF4-FFF2-40B4-BE49-F238E27FC236}">
              <a16:creationId xmlns:a16="http://schemas.microsoft.com/office/drawing/2014/main" xmlns="" id="{00000000-0008-0000-0600-0000D112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xmlns="" id="{00000000-0008-0000-0600-0000D2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19" name="Text Box 4">
          <a:extLst>
            <a:ext uri="{FF2B5EF4-FFF2-40B4-BE49-F238E27FC236}">
              <a16:creationId xmlns:a16="http://schemas.microsoft.com/office/drawing/2014/main" xmlns="" id="{00000000-0008-0000-0600-0000D3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0" name="Text Box 5">
          <a:extLst>
            <a:ext uri="{FF2B5EF4-FFF2-40B4-BE49-F238E27FC236}">
              <a16:creationId xmlns:a16="http://schemas.microsoft.com/office/drawing/2014/main" xmlns="" id="{00000000-0008-0000-0600-0000D4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1" name="Text Box 6">
          <a:extLst>
            <a:ext uri="{FF2B5EF4-FFF2-40B4-BE49-F238E27FC236}">
              <a16:creationId xmlns:a16="http://schemas.microsoft.com/office/drawing/2014/main" xmlns="" id="{00000000-0008-0000-0600-0000D5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2" name="Text Box 7">
          <a:extLst>
            <a:ext uri="{FF2B5EF4-FFF2-40B4-BE49-F238E27FC236}">
              <a16:creationId xmlns:a16="http://schemas.microsoft.com/office/drawing/2014/main" xmlns="" id="{00000000-0008-0000-0600-0000D6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3" name="Text Box 8">
          <a:extLst>
            <a:ext uri="{FF2B5EF4-FFF2-40B4-BE49-F238E27FC236}">
              <a16:creationId xmlns:a16="http://schemas.microsoft.com/office/drawing/2014/main" xmlns="" id="{00000000-0008-0000-0600-0000D7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4" name="Text Box 9">
          <a:extLst>
            <a:ext uri="{FF2B5EF4-FFF2-40B4-BE49-F238E27FC236}">
              <a16:creationId xmlns:a16="http://schemas.microsoft.com/office/drawing/2014/main" xmlns="" id="{00000000-0008-0000-0600-0000D8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5" name="Text Box 10">
          <a:extLst>
            <a:ext uri="{FF2B5EF4-FFF2-40B4-BE49-F238E27FC236}">
              <a16:creationId xmlns:a16="http://schemas.microsoft.com/office/drawing/2014/main" xmlns="" id="{00000000-0008-0000-0600-0000D9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6" name="Text Box 11">
          <a:extLst>
            <a:ext uri="{FF2B5EF4-FFF2-40B4-BE49-F238E27FC236}">
              <a16:creationId xmlns:a16="http://schemas.microsoft.com/office/drawing/2014/main" xmlns="" id="{00000000-0008-0000-0600-0000DA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7" name="Text Box 12">
          <a:extLst>
            <a:ext uri="{FF2B5EF4-FFF2-40B4-BE49-F238E27FC236}">
              <a16:creationId xmlns:a16="http://schemas.microsoft.com/office/drawing/2014/main" xmlns="" id="{00000000-0008-0000-0600-0000DB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8" name="Text Box 13">
          <a:extLst>
            <a:ext uri="{FF2B5EF4-FFF2-40B4-BE49-F238E27FC236}">
              <a16:creationId xmlns:a16="http://schemas.microsoft.com/office/drawing/2014/main" xmlns="" id="{00000000-0008-0000-0600-0000DC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29" name="Text Box 14">
          <a:extLst>
            <a:ext uri="{FF2B5EF4-FFF2-40B4-BE49-F238E27FC236}">
              <a16:creationId xmlns:a16="http://schemas.microsoft.com/office/drawing/2014/main" xmlns="" id="{00000000-0008-0000-0600-0000DD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xmlns="" id="{00000000-0008-0000-0600-0000DE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1" name="Text Box 16">
          <a:extLst>
            <a:ext uri="{FF2B5EF4-FFF2-40B4-BE49-F238E27FC236}">
              <a16:creationId xmlns:a16="http://schemas.microsoft.com/office/drawing/2014/main" xmlns="" id="{00000000-0008-0000-0600-0000DF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2" name="Text Box 17">
          <a:extLst>
            <a:ext uri="{FF2B5EF4-FFF2-40B4-BE49-F238E27FC236}">
              <a16:creationId xmlns:a16="http://schemas.microsoft.com/office/drawing/2014/main" xmlns="" id="{00000000-0008-0000-0600-0000E0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3" name="Text Box 18">
          <a:extLst>
            <a:ext uri="{FF2B5EF4-FFF2-40B4-BE49-F238E27FC236}">
              <a16:creationId xmlns:a16="http://schemas.microsoft.com/office/drawing/2014/main" xmlns="" id="{00000000-0008-0000-0600-0000E1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4" name="Text Box 19">
          <a:extLst>
            <a:ext uri="{FF2B5EF4-FFF2-40B4-BE49-F238E27FC236}">
              <a16:creationId xmlns:a16="http://schemas.microsoft.com/office/drawing/2014/main" xmlns="" id="{00000000-0008-0000-0600-0000E2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5" name="Text Box 20">
          <a:extLst>
            <a:ext uri="{FF2B5EF4-FFF2-40B4-BE49-F238E27FC236}">
              <a16:creationId xmlns:a16="http://schemas.microsoft.com/office/drawing/2014/main" xmlns="" id="{00000000-0008-0000-0600-0000E3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6" name="Text Box 21">
          <a:extLst>
            <a:ext uri="{FF2B5EF4-FFF2-40B4-BE49-F238E27FC236}">
              <a16:creationId xmlns:a16="http://schemas.microsoft.com/office/drawing/2014/main" xmlns="" id="{00000000-0008-0000-0600-0000E4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7" name="Text Box 22">
          <a:extLst>
            <a:ext uri="{FF2B5EF4-FFF2-40B4-BE49-F238E27FC236}">
              <a16:creationId xmlns:a16="http://schemas.microsoft.com/office/drawing/2014/main" xmlns="" id="{00000000-0008-0000-0600-0000E5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8" name="Text Box 23">
          <a:extLst>
            <a:ext uri="{FF2B5EF4-FFF2-40B4-BE49-F238E27FC236}">
              <a16:creationId xmlns:a16="http://schemas.microsoft.com/office/drawing/2014/main" xmlns="" id="{00000000-0008-0000-0600-0000E6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39" name="Text Box 24">
          <a:extLst>
            <a:ext uri="{FF2B5EF4-FFF2-40B4-BE49-F238E27FC236}">
              <a16:creationId xmlns:a16="http://schemas.microsoft.com/office/drawing/2014/main" xmlns="" id="{00000000-0008-0000-0600-0000E7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40" name="Text Box 25">
          <a:extLst>
            <a:ext uri="{FF2B5EF4-FFF2-40B4-BE49-F238E27FC236}">
              <a16:creationId xmlns:a16="http://schemas.microsoft.com/office/drawing/2014/main" xmlns="" id="{00000000-0008-0000-0600-0000E8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1" name="Text Box 26">
          <a:extLst>
            <a:ext uri="{FF2B5EF4-FFF2-40B4-BE49-F238E27FC236}">
              <a16:creationId xmlns:a16="http://schemas.microsoft.com/office/drawing/2014/main" xmlns="" id="{00000000-0008-0000-0600-0000E9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2" name="Text Box 27">
          <a:extLst>
            <a:ext uri="{FF2B5EF4-FFF2-40B4-BE49-F238E27FC236}">
              <a16:creationId xmlns:a16="http://schemas.microsoft.com/office/drawing/2014/main" xmlns="" id="{00000000-0008-0000-0600-0000EA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3" name="Text Box 28">
          <a:extLst>
            <a:ext uri="{FF2B5EF4-FFF2-40B4-BE49-F238E27FC236}">
              <a16:creationId xmlns:a16="http://schemas.microsoft.com/office/drawing/2014/main" xmlns="" id="{00000000-0008-0000-0600-0000EB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4" name="Text Box 29">
          <a:extLst>
            <a:ext uri="{FF2B5EF4-FFF2-40B4-BE49-F238E27FC236}">
              <a16:creationId xmlns:a16="http://schemas.microsoft.com/office/drawing/2014/main" xmlns="" id="{00000000-0008-0000-0600-0000EC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5" name="Text Box 30">
          <a:extLst>
            <a:ext uri="{FF2B5EF4-FFF2-40B4-BE49-F238E27FC236}">
              <a16:creationId xmlns:a16="http://schemas.microsoft.com/office/drawing/2014/main" xmlns="" id="{00000000-0008-0000-0600-0000ED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6" name="Text Box 31">
          <a:extLst>
            <a:ext uri="{FF2B5EF4-FFF2-40B4-BE49-F238E27FC236}">
              <a16:creationId xmlns:a16="http://schemas.microsoft.com/office/drawing/2014/main" xmlns="" id="{00000000-0008-0000-0600-0000EE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7" name="Text Box 32">
          <a:extLst>
            <a:ext uri="{FF2B5EF4-FFF2-40B4-BE49-F238E27FC236}">
              <a16:creationId xmlns:a16="http://schemas.microsoft.com/office/drawing/2014/main" xmlns="" id="{00000000-0008-0000-0600-0000EF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8" name="Text Box 33">
          <a:extLst>
            <a:ext uri="{FF2B5EF4-FFF2-40B4-BE49-F238E27FC236}">
              <a16:creationId xmlns:a16="http://schemas.microsoft.com/office/drawing/2014/main" xmlns="" id="{00000000-0008-0000-0600-0000F0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49" name="Text Box 34">
          <a:extLst>
            <a:ext uri="{FF2B5EF4-FFF2-40B4-BE49-F238E27FC236}">
              <a16:creationId xmlns:a16="http://schemas.microsoft.com/office/drawing/2014/main" xmlns="" id="{00000000-0008-0000-0600-0000F1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0" name="Text Box 35">
          <a:extLst>
            <a:ext uri="{FF2B5EF4-FFF2-40B4-BE49-F238E27FC236}">
              <a16:creationId xmlns:a16="http://schemas.microsoft.com/office/drawing/2014/main" xmlns="" id="{00000000-0008-0000-0600-0000F2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1" name="Text Box 36">
          <a:extLst>
            <a:ext uri="{FF2B5EF4-FFF2-40B4-BE49-F238E27FC236}">
              <a16:creationId xmlns:a16="http://schemas.microsoft.com/office/drawing/2014/main" xmlns="" id="{00000000-0008-0000-0600-0000F3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2" name="Text Box 37">
          <a:extLst>
            <a:ext uri="{FF2B5EF4-FFF2-40B4-BE49-F238E27FC236}">
              <a16:creationId xmlns:a16="http://schemas.microsoft.com/office/drawing/2014/main" xmlns="" id="{00000000-0008-0000-0600-0000F4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3" name="Text Box 38">
          <a:extLst>
            <a:ext uri="{FF2B5EF4-FFF2-40B4-BE49-F238E27FC236}">
              <a16:creationId xmlns:a16="http://schemas.microsoft.com/office/drawing/2014/main" xmlns="" id="{00000000-0008-0000-0600-0000F5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4" name="Text Box 39">
          <a:extLst>
            <a:ext uri="{FF2B5EF4-FFF2-40B4-BE49-F238E27FC236}">
              <a16:creationId xmlns:a16="http://schemas.microsoft.com/office/drawing/2014/main" xmlns="" id="{00000000-0008-0000-0600-0000F6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5" name="Text Box 40">
          <a:extLst>
            <a:ext uri="{FF2B5EF4-FFF2-40B4-BE49-F238E27FC236}">
              <a16:creationId xmlns:a16="http://schemas.microsoft.com/office/drawing/2014/main" xmlns="" id="{00000000-0008-0000-0600-0000F7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6" name="Text Box 41">
          <a:extLst>
            <a:ext uri="{FF2B5EF4-FFF2-40B4-BE49-F238E27FC236}">
              <a16:creationId xmlns:a16="http://schemas.microsoft.com/office/drawing/2014/main" xmlns="" id="{00000000-0008-0000-0600-0000F8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7" name="Text Box 42">
          <a:extLst>
            <a:ext uri="{FF2B5EF4-FFF2-40B4-BE49-F238E27FC236}">
              <a16:creationId xmlns:a16="http://schemas.microsoft.com/office/drawing/2014/main" xmlns="" id="{00000000-0008-0000-0600-0000F9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8" name="Text Box 43">
          <a:extLst>
            <a:ext uri="{FF2B5EF4-FFF2-40B4-BE49-F238E27FC236}">
              <a16:creationId xmlns:a16="http://schemas.microsoft.com/office/drawing/2014/main" xmlns="" id="{00000000-0008-0000-0600-0000FA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59" name="Text Box 44">
          <a:extLst>
            <a:ext uri="{FF2B5EF4-FFF2-40B4-BE49-F238E27FC236}">
              <a16:creationId xmlns:a16="http://schemas.microsoft.com/office/drawing/2014/main" xmlns="" id="{00000000-0008-0000-0600-0000FB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0" name="Text Box 45">
          <a:extLst>
            <a:ext uri="{FF2B5EF4-FFF2-40B4-BE49-F238E27FC236}">
              <a16:creationId xmlns:a16="http://schemas.microsoft.com/office/drawing/2014/main" xmlns="" id="{00000000-0008-0000-0600-0000FC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1" name="Text Box 46">
          <a:extLst>
            <a:ext uri="{FF2B5EF4-FFF2-40B4-BE49-F238E27FC236}">
              <a16:creationId xmlns:a16="http://schemas.microsoft.com/office/drawing/2014/main" xmlns="" id="{00000000-0008-0000-0600-0000FD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2" name="Text Box 47">
          <a:extLst>
            <a:ext uri="{FF2B5EF4-FFF2-40B4-BE49-F238E27FC236}">
              <a16:creationId xmlns:a16="http://schemas.microsoft.com/office/drawing/2014/main" xmlns="" id="{00000000-0008-0000-0600-0000FE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863" name="Text Box 48">
          <a:extLst>
            <a:ext uri="{FF2B5EF4-FFF2-40B4-BE49-F238E27FC236}">
              <a16:creationId xmlns:a16="http://schemas.microsoft.com/office/drawing/2014/main" xmlns="" id="{00000000-0008-0000-0600-0000FF12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4" name="Text Box 49">
          <a:extLst>
            <a:ext uri="{FF2B5EF4-FFF2-40B4-BE49-F238E27FC236}">
              <a16:creationId xmlns:a16="http://schemas.microsoft.com/office/drawing/2014/main" xmlns="" id="{00000000-0008-0000-0600-000000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5" name="Text Box 50">
          <a:extLst>
            <a:ext uri="{FF2B5EF4-FFF2-40B4-BE49-F238E27FC236}">
              <a16:creationId xmlns:a16="http://schemas.microsoft.com/office/drawing/2014/main" xmlns="" id="{00000000-0008-0000-0600-000001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6" name="Text Box 51">
          <a:extLst>
            <a:ext uri="{FF2B5EF4-FFF2-40B4-BE49-F238E27FC236}">
              <a16:creationId xmlns:a16="http://schemas.microsoft.com/office/drawing/2014/main" xmlns="" id="{00000000-0008-0000-0600-000002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7" name="Text Box 52">
          <a:extLst>
            <a:ext uri="{FF2B5EF4-FFF2-40B4-BE49-F238E27FC236}">
              <a16:creationId xmlns:a16="http://schemas.microsoft.com/office/drawing/2014/main" xmlns="" id="{00000000-0008-0000-0600-000003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8" name="Text Box 53">
          <a:extLst>
            <a:ext uri="{FF2B5EF4-FFF2-40B4-BE49-F238E27FC236}">
              <a16:creationId xmlns:a16="http://schemas.microsoft.com/office/drawing/2014/main" xmlns="" id="{00000000-0008-0000-0600-000004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69" name="Text Box 54">
          <a:extLst>
            <a:ext uri="{FF2B5EF4-FFF2-40B4-BE49-F238E27FC236}">
              <a16:creationId xmlns:a16="http://schemas.microsoft.com/office/drawing/2014/main" xmlns="" id="{00000000-0008-0000-0600-000005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0" name="Text Box 55">
          <a:extLst>
            <a:ext uri="{FF2B5EF4-FFF2-40B4-BE49-F238E27FC236}">
              <a16:creationId xmlns:a16="http://schemas.microsoft.com/office/drawing/2014/main" xmlns="" id="{00000000-0008-0000-0600-000006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1" name="Text Box 56">
          <a:extLst>
            <a:ext uri="{FF2B5EF4-FFF2-40B4-BE49-F238E27FC236}">
              <a16:creationId xmlns:a16="http://schemas.microsoft.com/office/drawing/2014/main" xmlns="" id="{00000000-0008-0000-0600-000007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2" name="Text Box 57">
          <a:extLst>
            <a:ext uri="{FF2B5EF4-FFF2-40B4-BE49-F238E27FC236}">
              <a16:creationId xmlns:a16="http://schemas.microsoft.com/office/drawing/2014/main" xmlns="" id="{00000000-0008-0000-0600-000008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3" name="Text Box 58">
          <a:extLst>
            <a:ext uri="{FF2B5EF4-FFF2-40B4-BE49-F238E27FC236}">
              <a16:creationId xmlns:a16="http://schemas.microsoft.com/office/drawing/2014/main" xmlns="" id="{00000000-0008-0000-0600-000009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4" name="Text Box 59">
          <a:extLst>
            <a:ext uri="{FF2B5EF4-FFF2-40B4-BE49-F238E27FC236}">
              <a16:creationId xmlns:a16="http://schemas.microsoft.com/office/drawing/2014/main" xmlns="" id="{00000000-0008-0000-0600-00000A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5" name="Text Box 60">
          <a:extLst>
            <a:ext uri="{FF2B5EF4-FFF2-40B4-BE49-F238E27FC236}">
              <a16:creationId xmlns:a16="http://schemas.microsoft.com/office/drawing/2014/main" xmlns="" id="{00000000-0008-0000-0600-00000B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6" name="Text Box 61">
          <a:extLst>
            <a:ext uri="{FF2B5EF4-FFF2-40B4-BE49-F238E27FC236}">
              <a16:creationId xmlns:a16="http://schemas.microsoft.com/office/drawing/2014/main" xmlns="" id="{00000000-0008-0000-0600-00000C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7" name="Text Box 62">
          <a:extLst>
            <a:ext uri="{FF2B5EF4-FFF2-40B4-BE49-F238E27FC236}">
              <a16:creationId xmlns:a16="http://schemas.microsoft.com/office/drawing/2014/main" xmlns="" id="{00000000-0008-0000-0600-00000D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8" name="Text Box 63">
          <a:extLst>
            <a:ext uri="{FF2B5EF4-FFF2-40B4-BE49-F238E27FC236}">
              <a16:creationId xmlns:a16="http://schemas.microsoft.com/office/drawing/2014/main" xmlns="" id="{00000000-0008-0000-0600-00000E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79" name="Text Box 64">
          <a:extLst>
            <a:ext uri="{FF2B5EF4-FFF2-40B4-BE49-F238E27FC236}">
              <a16:creationId xmlns:a16="http://schemas.microsoft.com/office/drawing/2014/main" xmlns="" id="{00000000-0008-0000-0600-00000F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0" name="Text Box 65">
          <a:extLst>
            <a:ext uri="{FF2B5EF4-FFF2-40B4-BE49-F238E27FC236}">
              <a16:creationId xmlns:a16="http://schemas.microsoft.com/office/drawing/2014/main" xmlns="" id="{00000000-0008-0000-0600-000010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1" name="Text Box 66">
          <a:extLst>
            <a:ext uri="{FF2B5EF4-FFF2-40B4-BE49-F238E27FC236}">
              <a16:creationId xmlns:a16="http://schemas.microsoft.com/office/drawing/2014/main" xmlns="" id="{00000000-0008-0000-0600-000011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2" name="Text Box 67">
          <a:extLst>
            <a:ext uri="{FF2B5EF4-FFF2-40B4-BE49-F238E27FC236}">
              <a16:creationId xmlns:a16="http://schemas.microsoft.com/office/drawing/2014/main" xmlns="" id="{00000000-0008-0000-0600-000012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3" name="Text Box 68">
          <a:extLst>
            <a:ext uri="{FF2B5EF4-FFF2-40B4-BE49-F238E27FC236}">
              <a16:creationId xmlns:a16="http://schemas.microsoft.com/office/drawing/2014/main" xmlns="" id="{00000000-0008-0000-0600-000013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4" name="Text Box 69">
          <a:extLst>
            <a:ext uri="{FF2B5EF4-FFF2-40B4-BE49-F238E27FC236}">
              <a16:creationId xmlns:a16="http://schemas.microsoft.com/office/drawing/2014/main" xmlns="" id="{00000000-0008-0000-0600-000014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5" name="Text Box 70">
          <a:extLst>
            <a:ext uri="{FF2B5EF4-FFF2-40B4-BE49-F238E27FC236}">
              <a16:creationId xmlns:a16="http://schemas.microsoft.com/office/drawing/2014/main" xmlns="" id="{00000000-0008-0000-0600-000015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6" name="Text Box 71">
          <a:extLst>
            <a:ext uri="{FF2B5EF4-FFF2-40B4-BE49-F238E27FC236}">
              <a16:creationId xmlns:a16="http://schemas.microsoft.com/office/drawing/2014/main" xmlns="" id="{00000000-0008-0000-0600-000016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7" name="Text Box 72">
          <a:extLst>
            <a:ext uri="{FF2B5EF4-FFF2-40B4-BE49-F238E27FC236}">
              <a16:creationId xmlns:a16="http://schemas.microsoft.com/office/drawing/2014/main" xmlns="" id="{00000000-0008-0000-0600-000017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8" name="Text Box 73">
          <a:extLst>
            <a:ext uri="{FF2B5EF4-FFF2-40B4-BE49-F238E27FC236}">
              <a16:creationId xmlns:a16="http://schemas.microsoft.com/office/drawing/2014/main" xmlns="" id="{00000000-0008-0000-0600-000018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89" name="Text Box 74">
          <a:extLst>
            <a:ext uri="{FF2B5EF4-FFF2-40B4-BE49-F238E27FC236}">
              <a16:creationId xmlns:a16="http://schemas.microsoft.com/office/drawing/2014/main" xmlns="" id="{00000000-0008-0000-0600-000019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0" name="Text Box 75">
          <a:extLst>
            <a:ext uri="{FF2B5EF4-FFF2-40B4-BE49-F238E27FC236}">
              <a16:creationId xmlns:a16="http://schemas.microsoft.com/office/drawing/2014/main" xmlns="" id="{00000000-0008-0000-0600-00001A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1" name="Text Box 76">
          <a:extLst>
            <a:ext uri="{FF2B5EF4-FFF2-40B4-BE49-F238E27FC236}">
              <a16:creationId xmlns:a16="http://schemas.microsoft.com/office/drawing/2014/main" xmlns="" id="{00000000-0008-0000-0600-00001B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2" name="Text Box 77">
          <a:extLst>
            <a:ext uri="{FF2B5EF4-FFF2-40B4-BE49-F238E27FC236}">
              <a16:creationId xmlns:a16="http://schemas.microsoft.com/office/drawing/2014/main" xmlns="" id="{00000000-0008-0000-0600-00001C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3" name="Text Box 78">
          <a:extLst>
            <a:ext uri="{FF2B5EF4-FFF2-40B4-BE49-F238E27FC236}">
              <a16:creationId xmlns:a16="http://schemas.microsoft.com/office/drawing/2014/main" xmlns="" id="{00000000-0008-0000-0600-00001D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4" name="Text Box 79">
          <a:extLst>
            <a:ext uri="{FF2B5EF4-FFF2-40B4-BE49-F238E27FC236}">
              <a16:creationId xmlns:a16="http://schemas.microsoft.com/office/drawing/2014/main" xmlns="" id="{00000000-0008-0000-0600-00001E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5" name="Text Box 80">
          <a:extLst>
            <a:ext uri="{FF2B5EF4-FFF2-40B4-BE49-F238E27FC236}">
              <a16:creationId xmlns:a16="http://schemas.microsoft.com/office/drawing/2014/main" xmlns="" id="{00000000-0008-0000-0600-00001F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6" name="Text Box 81">
          <a:extLst>
            <a:ext uri="{FF2B5EF4-FFF2-40B4-BE49-F238E27FC236}">
              <a16:creationId xmlns:a16="http://schemas.microsoft.com/office/drawing/2014/main" xmlns="" id="{00000000-0008-0000-0600-000020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7" name="Text Box 82">
          <a:extLst>
            <a:ext uri="{FF2B5EF4-FFF2-40B4-BE49-F238E27FC236}">
              <a16:creationId xmlns:a16="http://schemas.microsoft.com/office/drawing/2014/main" xmlns="" id="{00000000-0008-0000-0600-000021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8" name="Text Box 83">
          <a:extLst>
            <a:ext uri="{FF2B5EF4-FFF2-40B4-BE49-F238E27FC236}">
              <a16:creationId xmlns:a16="http://schemas.microsoft.com/office/drawing/2014/main" xmlns="" id="{00000000-0008-0000-0600-000022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899" name="Text Box 84">
          <a:extLst>
            <a:ext uri="{FF2B5EF4-FFF2-40B4-BE49-F238E27FC236}">
              <a16:creationId xmlns:a16="http://schemas.microsoft.com/office/drawing/2014/main" xmlns="" id="{00000000-0008-0000-0600-000023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00" name="Text Box 85">
          <a:extLst>
            <a:ext uri="{FF2B5EF4-FFF2-40B4-BE49-F238E27FC236}">
              <a16:creationId xmlns:a16="http://schemas.microsoft.com/office/drawing/2014/main" xmlns="" id="{00000000-0008-0000-0600-000024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01" name="Text Box 86">
          <a:extLst>
            <a:ext uri="{FF2B5EF4-FFF2-40B4-BE49-F238E27FC236}">
              <a16:creationId xmlns:a16="http://schemas.microsoft.com/office/drawing/2014/main" xmlns="" id="{00000000-0008-0000-0600-000025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02" name="Text Box 87">
          <a:extLst>
            <a:ext uri="{FF2B5EF4-FFF2-40B4-BE49-F238E27FC236}">
              <a16:creationId xmlns:a16="http://schemas.microsoft.com/office/drawing/2014/main" xmlns="" id="{00000000-0008-0000-0600-000026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03" name="Text Box 88">
          <a:extLst>
            <a:ext uri="{FF2B5EF4-FFF2-40B4-BE49-F238E27FC236}">
              <a16:creationId xmlns:a16="http://schemas.microsoft.com/office/drawing/2014/main" xmlns="" id="{00000000-0008-0000-0600-000027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04" name="Text Box 89">
          <a:extLst>
            <a:ext uri="{FF2B5EF4-FFF2-40B4-BE49-F238E27FC236}">
              <a16:creationId xmlns:a16="http://schemas.microsoft.com/office/drawing/2014/main" xmlns="" id="{00000000-0008-0000-0600-000028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05" name="Text Box 90">
          <a:extLst>
            <a:ext uri="{FF2B5EF4-FFF2-40B4-BE49-F238E27FC236}">
              <a16:creationId xmlns:a16="http://schemas.microsoft.com/office/drawing/2014/main" xmlns="" id="{00000000-0008-0000-0600-000029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06" name="Text Box 91">
          <a:extLst>
            <a:ext uri="{FF2B5EF4-FFF2-40B4-BE49-F238E27FC236}">
              <a16:creationId xmlns:a16="http://schemas.microsoft.com/office/drawing/2014/main" xmlns="" id="{00000000-0008-0000-0600-00002A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07" name="Text Box 92">
          <a:extLst>
            <a:ext uri="{FF2B5EF4-FFF2-40B4-BE49-F238E27FC236}">
              <a16:creationId xmlns:a16="http://schemas.microsoft.com/office/drawing/2014/main" xmlns="" id="{00000000-0008-0000-0600-00002B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908" name="Text Box 93">
          <a:extLst>
            <a:ext uri="{FF2B5EF4-FFF2-40B4-BE49-F238E27FC236}">
              <a16:creationId xmlns:a16="http://schemas.microsoft.com/office/drawing/2014/main" xmlns="" id="{00000000-0008-0000-0600-00002C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327026</xdr:rowOff>
    </xdr:to>
    <xdr:sp macro="" textlink="">
      <xdr:nvSpPr>
        <xdr:cNvPr id="4909" name="Text Box 94">
          <a:extLst>
            <a:ext uri="{FF2B5EF4-FFF2-40B4-BE49-F238E27FC236}">
              <a16:creationId xmlns:a16="http://schemas.microsoft.com/office/drawing/2014/main" xmlns="" id="{00000000-0008-0000-0600-00002D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1241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0" name="Text Box 95">
          <a:extLst>
            <a:ext uri="{FF2B5EF4-FFF2-40B4-BE49-F238E27FC236}">
              <a16:creationId xmlns:a16="http://schemas.microsoft.com/office/drawing/2014/main" xmlns="" id="{00000000-0008-0000-0600-00002E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1" name="Text Box 96">
          <a:extLst>
            <a:ext uri="{FF2B5EF4-FFF2-40B4-BE49-F238E27FC236}">
              <a16:creationId xmlns:a16="http://schemas.microsoft.com/office/drawing/2014/main" xmlns="" id="{00000000-0008-0000-0600-00002F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2" name="Text Box 97">
          <a:extLst>
            <a:ext uri="{FF2B5EF4-FFF2-40B4-BE49-F238E27FC236}">
              <a16:creationId xmlns:a16="http://schemas.microsoft.com/office/drawing/2014/main" xmlns="" id="{00000000-0008-0000-0600-000030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3" name="Text Box 98">
          <a:extLst>
            <a:ext uri="{FF2B5EF4-FFF2-40B4-BE49-F238E27FC236}">
              <a16:creationId xmlns:a16="http://schemas.microsoft.com/office/drawing/2014/main" xmlns="" id="{00000000-0008-0000-0600-000031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4" name="Text Box 99">
          <a:extLst>
            <a:ext uri="{FF2B5EF4-FFF2-40B4-BE49-F238E27FC236}">
              <a16:creationId xmlns:a16="http://schemas.microsoft.com/office/drawing/2014/main" xmlns="" id="{00000000-0008-0000-0600-000032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5" name="Text Box 100">
          <a:extLst>
            <a:ext uri="{FF2B5EF4-FFF2-40B4-BE49-F238E27FC236}">
              <a16:creationId xmlns:a16="http://schemas.microsoft.com/office/drawing/2014/main" xmlns="" id="{00000000-0008-0000-0600-000033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6" name="Text Box 101">
          <a:extLst>
            <a:ext uri="{FF2B5EF4-FFF2-40B4-BE49-F238E27FC236}">
              <a16:creationId xmlns:a16="http://schemas.microsoft.com/office/drawing/2014/main" xmlns="" id="{00000000-0008-0000-0600-000034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7" name="Text Box 102">
          <a:extLst>
            <a:ext uri="{FF2B5EF4-FFF2-40B4-BE49-F238E27FC236}">
              <a16:creationId xmlns:a16="http://schemas.microsoft.com/office/drawing/2014/main" xmlns="" id="{00000000-0008-0000-0600-000035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8" name="Text Box 103">
          <a:extLst>
            <a:ext uri="{FF2B5EF4-FFF2-40B4-BE49-F238E27FC236}">
              <a16:creationId xmlns:a16="http://schemas.microsoft.com/office/drawing/2014/main" xmlns="" id="{00000000-0008-0000-0600-000036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19" name="Text Box 104">
          <a:extLst>
            <a:ext uri="{FF2B5EF4-FFF2-40B4-BE49-F238E27FC236}">
              <a16:creationId xmlns:a16="http://schemas.microsoft.com/office/drawing/2014/main" xmlns="" id="{00000000-0008-0000-0600-000037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0" name="Text Box 105">
          <a:extLst>
            <a:ext uri="{FF2B5EF4-FFF2-40B4-BE49-F238E27FC236}">
              <a16:creationId xmlns:a16="http://schemas.microsoft.com/office/drawing/2014/main" xmlns="" id="{00000000-0008-0000-0600-000038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1" name="Text Box 106">
          <a:extLst>
            <a:ext uri="{FF2B5EF4-FFF2-40B4-BE49-F238E27FC236}">
              <a16:creationId xmlns:a16="http://schemas.microsoft.com/office/drawing/2014/main" xmlns="" id="{00000000-0008-0000-0600-000039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2" name="Text Box 107">
          <a:extLst>
            <a:ext uri="{FF2B5EF4-FFF2-40B4-BE49-F238E27FC236}">
              <a16:creationId xmlns:a16="http://schemas.microsoft.com/office/drawing/2014/main" xmlns="" id="{00000000-0008-0000-0600-00003A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3" name="Text Box 108">
          <a:extLst>
            <a:ext uri="{FF2B5EF4-FFF2-40B4-BE49-F238E27FC236}">
              <a16:creationId xmlns:a16="http://schemas.microsoft.com/office/drawing/2014/main" xmlns="" id="{00000000-0008-0000-0600-00003B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4" name="Text Box 109">
          <a:extLst>
            <a:ext uri="{FF2B5EF4-FFF2-40B4-BE49-F238E27FC236}">
              <a16:creationId xmlns:a16="http://schemas.microsoft.com/office/drawing/2014/main" xmlns="" id="{00000000-0008-0000-0600-00003C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5" name="Text Box 110">
          <a:extLst>
            <a:ext uri="{FF2B5EF4-FFF2-40B4-BE49-F238E27FC236}">
              <a16:creationId xmlns:a16="http://schemas.microsoft.com/office/drawing/2014/main" xmlns="" id="{00000000-0008-0000-0600-00003D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6" name="Text Box 111">
          <a:extLst>
            <a:ext uri="{FF2B5EF4-FFF2-40B4-BE49-F238E27FC236}">
              <a16:creationId xmlns:a16="http://schemas.microsoft.com/office/drawing/2014/main" xmlns="" id="{00000000-0008-0000-0600-00003E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7" name="Text Box 112">
          <a:extLst>
            <a:ext uri="{FF2B5EF4-FFF2-40B4-BE49-F238E27FC236}">
              <a16:creationId xmlns:a16="http://schemas.microsoft.com/office/drawing/2014/main" xmlns="" id="{00000000-0008-0000-0600-00003F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8" name="Text Box 113">
          <a:extLst>
            <a:ext uri="{FF2B5EF4-FFF2-40B4-BE49-F238E27FC236}">
              <a16:creationId xmlns:a16="http://schemas.microsoft.com/office/drawing/2014/main" xmlns="" id="{00000000-0008-0000-0600-000040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29" name="Text Box 114">
          <a:extLst>
            <a:ext uri="{FF2B5EF4-FFF2-40B4-BE49-F238E27FC236}">
              <a16:creationId xmlns:a16="http://schemas.microsoft.com/office/drawing/2014/main" xmlns="" id="{00000000-0008-0000-0600-000041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30" name="Text Box 115">
          <a:extLst>
            <a:ext uri="{FF2B5EF4-FFF2-40B4-BE49-F238E27FC236}">
              <a16:creationId xmlns:a16="http://schemas.microsoft.com/office/drawing/2014/main" xmlns="" id="{00000000-0008-0000-0600-000042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31" name="Text Box 116">
          <a:extLst>
            <a:ext uri="{FF2B5EF4-FFF2-40B4-BE49-F238E27FC236}">
              <a16:creationId xmlns:a16="http://schemas.microsoft.com/office/drawing/2014/main" xmlns="" id="{00000000-0008-0000-0600-000043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32" name="Text Box 117">
          <a:extLst>
            <a:ext uri="{FF2B5EF4-FFF2-40B4-BE49-F238E27FC236}">
              <a16:creationId xmlns:a16="http://schemas.microsoft.com/office/drawing/2014/main" xmlns="" id="{00000000-0008-0000-0600-000044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70</xdr:row>
      <xdr:rowOff>0</xdr:rowOff>
    </xdr:from>
    <xdr:to>
      <xdr:col>29</xdr:col>
      <xdr:colOff>2162175</xdr:colOff>
      <xdr:row>70</xdr:row>
      <xdr:rowOff>200025</xdr:rowOff>
    </xdr:to>
    <xdr:sp macro="" textlink="">
      <xdr:nvSpPr>
        <xdr:cNvPr id="4933" name="Text Box 119">
          <a:extLst>
            <a:ext uri="{FF2B5EF4-FFF2-40B4-BE49-F238E27FC236}">
              <a16:creationId xmlns:a16="http://schemas.microsoft.com/office/drawing/2014/main" xmlns="" id="{00000000-0008-0000-0600-000045130000}"/>
            </a:ext>
          </a:extLst>
        </xdr:cNvPr>
        <xdr:cNvSpPr txBox="1">
          <a:spLocks noChangeArrowheads="1"/>
        </xdr:cNvSpPr>
      </xdr:nvSpPr>
      <xdr:spPr bwMode="auto">
        <a:xfrm>
          <a:off x="26498550" y="361283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70</xdr:row>
      <xdr:rowOff>0</xdr:rowOff>
    </xdr:from>
    <xdr:to>
      <xdr:col>29</xdr:col>
      <xdr:colOff>2162175</xdr:colOff>
      <xdr:row>70</xdr:row>
      <xdr:rowOff>200025</xdr:rowOff>
    </xdr:to>
    <xdr:sp macro="" textlink="">
      <xdr:nvSpPr>
        <xdr:cNvPr id="4934" name="Text Box 120">
          <a:extLst>
            <a:ext uri="{FF2B5EF4-FFF2-40B4-BE49-F238E27FC236}">
              <a16:creationId xmlns:a16="http://schemas.microsoft.com/office/drawing/2014/main" xmlns="" id="{00000000-0008-0000-0600-000046130000}"/>
            </a:ext>
          </a:extLst>
        </xdr:cNvPr>
        <xdr:cNvSpPr txBox="1">
          <a:spLocks noChangeArrowheads="1"/>
        </xdr:cNvSpPr>
      </xdr:nvSpPr>
      <xdr:spPr bwMode="auto">
        <a:xfrm>
          <a:off x="26498550" y="361283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35" name="Text Box 123">
          <a:extLst>
            <a:ext uri="{FF2B5EF4-FFF2-40B4-BE49-F238E27FC236}">
              <a16:creationId xmlns:a16="http://schemas.microsoft.com/office/drawing/2014/main" xmlns="" id="{00000000-0008-0000-0600-000047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36" name="Text Box 124">
          <a:extLst>
            <a:ext uri="{FF2B5EF4-FFF2-40B4-BE49-F238E27FC236}">
              <a16:creationId xmlns:a16="http://schemas.microsoft.com/office/drawing/2014/main" xmlns="" id="{00000000-0008-0000-0600-000048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37" name="Text Box 125">
          <a:extLst>
            <a:ext uri="{FF2B5EF4-FFF2-40B4-BE49-F238E27FC236}">
              <a16:creationId xmlns:a16="http://schemas.microsoft.com/office/drawing/2014/main" xmlns="" id="{00000000-0008-0000-0600-000049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38" name="Text Box 126">
          <a:extLst>
            <a:ext uri="{FF2B5EF4-FFF2-40B4-BE49-F238E27FC236}">
              <a16:creationId xmlns:a16="http://schemas.microsoft.com/office/drawing/2014/main" xmlns="" id="{00000000-0008-0000-0600-00004A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39" name="Text Box 127">
          <a:extLst>
            <a:ext uri="{FF2B5EF4-FFF2-40B4-BE49-F238E27FC236}">
              <a16:creationId xmlns:a16="http://schemas.microsoft.com/office/drawing/2014/main" xmlns="" id="{00000000-0008-0000-0600-00004B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40" name="Text Box 128">
          <a:extLst>
            <a:ext uri="{FF2B5EF4-FFF2-40B4-BE49-F238E27FC236}">
              <a16:creationId xmlns:a16="http://schemas.microsoft.com/office/drawing/2014/main" xmlns="" id="{00000000-0008-0000-0600-00004C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41" name="Text Box 129">
          <a:extLst>
            <a:ext uri="{FF2B5EF4-FFF2-40B4-BE49-F238E27FC236}">
              <a16:creationId xmlns:a16="http://schemas.microsoft.com/office/drawing/2014/main" xmlns="" id="{00000000-0008-0000-0600-00004D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4942" name="Text Box 130">
          <a:extLst>
            <a:ext uri="{FF2B5EF4-FFF2-40B4-BE49-F238E27FC236}">
              <a16:creationId xmlns:a16="http://schemas.microsoft.com/office/drawing/2014/main" xmlns="" id="{00000000-0008-0000-0600-00004E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2162175</xdr:colOff>
      <xdr:row>62</xdr:row>
      <xdr:rowOff>0</xdr:rowOff>
    </xdr:from>
    <xdr:to>
      <xdr:col>29</xdr:col>
      <xdr:colOff>2247900</xdr:colOff>
      <xdr:row>62</xdr:row>
      <xdr:rowOff>200025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00000000-0008-0000-0600-00004F130000}"/>
            </a:ext>
          </a:extLst>
        </xdr:cNvPr>
        <xdr:cNvSpPr txBox="1">
          <a:spLocks noChangeArrowheads="1"/>
        </xdr:cNvSpPr>
      </xdr:nvSpPr>
      <xdr:spPr bwMode="auto">
        <a:xfrm>
          <a:off x="26498550" y="291369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62</xdr:row>
      <xdr:rowOff>0</xdr:rowOff>
    </xdr:from>
    <xdr:to>
      <xdr:col>29</xdr:col>
      <xdr:colOff>2247900</xdr:colOff>
      <xdr:row>62</xdr:row>
      <xdr:rowOff>200025</xdr:rowOff>
    </xdr:to>
    <xdr:sp macro="" textlink="">
      <xdr:nvSpPr>
        <xdr:cNvPr id="4944" name="Text Box 118">
          <a:extLst>
            <a:ext uri="{FF2B5EF4-FFF2-40B4-BE49-F238E27FC236}">
              <a16:creationId xmlns:a16="http://schemas.microsoft.com/office/drawing/2014/main" xmlns="" id="{00000000-0008-0000-0600-000050130000}"/>
            </a:ext>
          </a:extLst>
        </xdr:cNvPr>
        <xdr:cNvSpPr txBox="1">
          <a:spLocks noChangeArrowheads="1"/>
        </xdr:cNvSpPr>
      </xdr:nvSpPr>
      <xdr:spPr bwMode="auto">
        <a:xfrm>
          <a:off x="26498550" y="291369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45" name="Text Box 3">
          <a:extLst>
            <a:ext uri="{FF2B5EF4-FFF2-40B4-BE49-F238E27FC236}">
              <a16:creationId xmlns:a16="http://schemas.microsoft.com/office/drawing/2014/main" xmlns="" id="{00000000-0008-0000-0600-000051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46" name="Text Box 4">
          <a:extLst>
            <a:ext uri="{FF2B5EF4-FFF2-40B4-BE49-F238E27FC236}">
              <a16:creationId xmlns:a16="http://schemas.microsoft.com/office/drawing/2014/main" xmlns="" id="{00000000-0008-0000-0600-000052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47" name="Text Box 5">
          <a:extLst>
            <a:ext uri="{FF2B5EF4-FFF2-40B4-BE49-F238E27FC236}">
              <a16:creationId xmlns:a16="http://schemas.microsoft.com/office/drawing/2014/main" xmlns="" id="{00000000-0008-0000-0600-000053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48" name="Text Box 6">
          <a:extLst>
            <a:ext uri="{FF2B5EF4-FFF2-40B4-BE49-F238E27FC236}">
              <a16:creationId xmlns:a16="http://schemas.microsoft.com/office/drawing/2014/main" xmlns="" id="{00000000-0008-0000-0600-000054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49" name="Text Box 7">
          <a:extLst>
            <a:ext uri="{FF2B5EF4-FFF2-40B4-BE49-F238E27FC236}">
              <a16:creationId xmlns:a16="http://schemas.microsoft.com/office/drawing/2014/main" xmlns="" id="{00000000-0008-0000-0600-000055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0" name="Text Box 8">
          <a:extLst>
            <a:ext uri="{FF2B5EF4-FFF2-40B4-BE49-F238E27FC236}">
              <a16:creationId xmlns:a16="http://schemas.microsoft.com/office/drawing/2014/main" xmlns="" id="{00000000-0008-0000-0600-000056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1" name="Text Box 9">
          <a:extLst>
            <a:ext uri="{FF2B5EF4-FFF2-40B4-BE49-F238E27FC236}">
              <a16:creationId xmlns:a16="http://schemas.microsoft.com/office/drawing/2014/main" xmlns="" id="{00000000-0008-0000-0600-000057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2" name="Text Box 10">
          <a:extLst>
            <a:ext uri="{FF2B5EF4-FFF2-40B4-BE49-F238E27FC236}">
              <a16:creationId xmlns:a16="http://schemas.microsoft.com/office/drawing/2014/main" xmlns="" id="{00000000-0008-0000-0600-000058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3" name="Text Box 11">
          <a:extLst>
            <a:ext uri="{FF2B5EF4-FFF2-40B4-BE49-F238E27FC236}">
              <a16:creationId xmlns:a16="http://schemas.microsoft.com/office/drawing/2014/main" xmlns="" id="{00000000-0008-0000-0600-000059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4" name="Text Box 12">
          <a:extLst>
            <a:ext uri="{FF2B5EF4-FFF2-40B4-BE49-F238E27FC236}">
              <a16:creationId xmlns:a16="http://schemas.microsoft.com/office/drawing/2014/main" xmlns="" id="{00000000-0008-0000-0600-00005A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5" name="Text Box 13">
          <a:extLst>
            <a:ext uri="{FF2B5EF4-FFF2-40B4-BE49-F238E27FC236}">
              <a16:creationId xmlns:a16="http://schemas.microsoft.com/office/drawing/2014/main" xmlns="" id="{00000000-0008-0000-0600-00005B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6" name="Text Box 14">
          <a:extLst>
            <a:ext uri="{FF2B5EF4-FFF2-40B4-BE49-F238E27FC236}">
              <a16:creationId xmlns:a16="http://schemas.microsoft.com/office/drawing/2014/main" xmlns="" id="{00000000-0008-0000-0600-00005C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7" name="Text Box 15">
          <a:extLst>
            <a:ext uri="{FF2B5EF4-FFF2-40B4-BE49-F238E27FC236}">
              <a16:creationId xmlns:a16="http://schemas.microsoft.com/office/drawing/2014/main" xmlns="" id="{00000000-0008-0000-0600-00005D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8" name="Text Box 16">
          <a:extLst>
            <a:ext uri="{FF2B5EF4-FFF2-40B4-BE49-F238E27FC236}">
              <a16:creationId xmlns:a16="http://schemas.microsoft.com/office/drawing/2014/main" xmlns="" id="{00000000-0008-0000-0600-00005E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59" name="Text Box 17">
          <a:extLst>
            <a:ext uri="{FF2B5EF4-FFF2-40B4-BE49-F238E27FC236}">
              <a16:creationId xmlns:a16="http://schemas.microsoft.com/office/drawing/2014/main" xmlns="" id="{00000000-0008-0000-0600-00005F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60" name="Text Box 18">
          <a:extLst>
            <a:ext uri="{FF2B5EF4-FFF2-40B4-BE49-F238E27FC236}">
              <a16:creationId xmlns:a16="http://schemas.microsoft.com/office/drawing/2014/main" xmlns="" id="{00000000-0008-0000-0600-000060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61" name="Text Box 19">
          <a:extLst>
            <a:ext uri="{FF2B5EF4-FFF2-40B4-BE49-F238E27FC236}">
              <a16:creationId xmlns:a16="http://schemas.microsoft.com/office/drawing/2014/main" xmlns="" id="{00000000-0008-0000-0600-000061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62" name="Text Box 20">
          <a:extLst>
            <a:ext uri="{FF2B5EF4-FFF2-40B4-BE49-F238E27FC236}">
              <a16:creationId xmlns:a16="http://schemas.microsoft.com/office/drawing/2014/main" xmlns="" id="{00000000-0008-0000-0600-000062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63" name="Text Box 21">
          <a:extLst>
            <a:ext uri="{FF2B5EF4-FFF2-40B4-BE49-F238E27FC236}">
              <a16:creationId xmlns:a16="http://schemas.microsoft.com/office/drawing/2014/main" xmlns="" id="{00000000-0008-0000-0600-000063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64" name="Text Box 22">
          <a:extLst>
            <a:ext uri="{FF2B5EF4-FFF2-40B4-BE49-F238E27FC236}">
              <a16:creationId xmlns:a16="http://schemas.microsoft.com/office/drawing/2014/main" xmlns="" id="{00000000-0008-0000-0600-000064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65" name="Text Box 23">
          <a:extLst>
            <a:ext uri="{FF2B5EF4-FFF2-40B4-BE49-F238E27FC236}">
              <a16:creationId xmlns:a16="http://schemas.microsoft.com/office/drawing/2014/main" xmlns="" id="{00000000-0008-0000-0600-000065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66" name="Text Box 24">
          <a:extLst>
            <a:ext uri="{FF2B5EF4-FFF2-40B4-BE49-F238E27FC236}">
              <a16:creationId xmlns:a16="http://schemas.microsoft.com/office/drawing/2014/main" xmlns="" id="{00000000-0008-0000-0600-000066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67" name="Text Box 25">
          <a:extLst>
            <a:ext uri="{FF2B5EF4-FFF2-40B4-BE49-F238E27FC236}">
              <a16:creationId xmlns:a16="http://schemas.microsoft.com/office/drawing/2014/main" xmlns="" id="{00000000-0008-0000-0600-000067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68" name="Text Box 26">
          <a:extLst>
            <a:ext uri="{FF2B5EF4-FFF2-40B4-BE49-F238E27FC236}">
              <a16:creationId xmlns:a16="http://schemas.microsoft.com/office/drawing/2014/main" xmlns="" id="{00000000-0008-0000-0600-000068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69" name="Text Box 27">
          <a:extLst>
            <a:ext uri="{FF2B5EF4-FFF2-40B4-BE49-F238E27FC236}">
              <a16:creationId xmlns:a16="http://schemas.microsoft.com/office/drawing/2014/main" xmlns="" id="{00000000-0008-0000-0600-000069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0" name="Text Box 28">
          <a:extLst>
            <a:ext uri="{FF2B5EF4-FFF2-40B4-BE49-F238E27FC236}">
              <a16:creationId xmlns:a16="http://schemas.microsoft.com/office/drawing/2014/main" xmlns="" id="{00000000-0008-0000-0600-00006A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1" name="Text Box 29">
          <a:extLst>
            <a:ext uri="{FF2B5EF4-FFF2-40B4-BE49-F238E27FC236}">
              <a16:creationId xmlns:a16="http://schemas.microsoft.com/office/drawing/2014/main" xmlns="" id="{00000000-0008-0000-0600-00006B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2" name="Text Box 30">
          <a:extLst>
            <a:ext uri="{FF2B5EF4-FFF2-40B4-BE49-F238E27FC236}">
              <a16:creationId xmlns:a16="http://schemas.microsoft.com/office/drawing/2014/main" xmlns="" id="{00000000-0008-0000-0600-00006C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3" name="Text Box 31">
          <a:extLst>
            <a:ext uri="{FF2B5EF4-FFF2-40B4-BE49-F238E27FC236}">
              <a16:creationId xmlns:a16="http://schemas.microsoft.com/office/drawing/2014/main" xmlns="" id="{00000000-0008-0000-0600-00006D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4" name="Text Box 32">
          <a:extLst>
            <a:ext uri="{FF2B5EF4-FFF2-40B4-BE49-F238E27FC236}">
              <a16:creationId xmlns:a16="http://schemas.microsoft.com/office/drawing/2014/main" xmlns="" id="{00000000-0008-0000-0600-00006E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5" name="Text Box 33">
          <a:extLst>
            <a:ext uri="{FF2B5EF4-FFF2-40B4-BE49-F238E27FC236}">
              <a16:creationId xmlns:a16="http://schemas.microsoft.com/office/drawing/2014/main" xmlns="" id="{00000000-0008-0000-0600-00006F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6" name="Text Box 34">
          <a:extLst>
            <a:ext uri="{FF2B5EF4-FFF2-40B4-BE49-F238E27FC236}">
              <a16:creationId xmlns:a16="http://schemas.microsoft.com/office/drawing/2014/main" xmlns="" id="{00000000-0008-0000-0600-000070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7" name="Text Box 35">
          <a:extLst>
            <a:ext uri="{FF2B5EF4-FFF2-40B4-BE49-F238E27FC236}">
              <a16:creationId xmlns:a16="http://schemas.microsoft.com/office/drawing/2014/main" xmlns="" id="{00000000-0008-0000-0600-000071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8" name="Text Box 36">
          <a:extLst>
            <a:ext uri="{FF2B5EF4-FFF2-40B4-BE49-F238E27FC236}">
              <a16:creationId xmlns:a16="http://schemas.microsoft.com/office/drawing/2014/main" xmlns="" id="{00000000-0008-0000-0600-000072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79" name="Text Box 37">
          <a:extLst>
            <a:ext uri="{FF2B5EF4-FFF2-40B4-BE49-F238E27FC236}">
              <a16:creationId xmlns:a16="http://schemas.microsoft.com/office/drawing/2014/main" xmlns="" id="{00000000-0008-0000-0600-000073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0" name="Text Box 38">
          <a:extLst>
            <a:ext uri="{FF2B5EF4-FFF2-40B4-BE49-F238E27FC236}">
              <a16:creationId xmlns:a16="http://schemas.microsoft.com/office/drawing/2014/main" xmlns="" id="{00000000-0008-0000-0600-000074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1" name="Text Box 39">
          <a:extLst>
            <a:ext uri="{FF2B5EF4-FFF2-40B4-BE49-F238E27FC236}">
              <a16:creationId xmlns:a16="http://schemas.microsoft.com/office/drawing/2014/main" xmlns="" id="{00000000-0008-0000-0600-000075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2" name="Text Box 40">
          <a:extLst>
            <a:ext uri="{FF2B5EF4-FFF2-40B4-BE49-F238E27FC236}">
              <a16:creationId xmlns:a16="http://schemas.microsoft.com/office/drawing/2014/main" xmlns="" id="{00000000-0008-0000-0600-000076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3" name="Text Box 41">
          <a:extLst>
            <a:ext uri="{FF2B5EF4-FFF2-40B4-BE49-F238E27FC236}">
              <a16:creationId xmlns:a16="http://schemas.microsoft.com/office/drawing/2014/main" xmlns="" id="{00000000-0008-0000-0600-000077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4" name="Text Box 42">
          <a:extLst>
            <a:ext uri="{FF2B5EF4-FFF2-40B4-BE49-F238E27FC236}">
              <a16:creationId xmlns:a16="http://schemas.microsoft.com/office/drawing/2014/main" xmlns="" id="{00000000-0008-0000-0600-000078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5" name="Text Box 43">
          <a:extLst>
            <a:ext uri="{FF2B5EF4-FFF2-40B4-BE49-F238E27FC236}">
              <a16:creationId xmlns:a16="http://schemas.microsoft.com/office/drawing/2014/main" xmlns="" id="{00000000-0008-0000-0600-000079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6" name="Text Box 44">
          <a:extLst>
            <a:ext uri="{FF2B5EF4-FFF2-40B4-BE49-F238E27FC236}">
              <a16:creationId xmlns:a16="http://schemas.microsoft.com/office/drawing/2014/main" xmlns="" id="{00000000-0008-0000-0600-00007A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7" name="Text Box 45">
          <a:extLst>
            <a:ext uri="{FF2B5EF4-FFF2-40B4-BE49-F238E27FC236}">
              <a16:creationId xmlns:a16="http://schemas.microsoft.com/office/drawing/2014/main" xmlns="" id="{00000000-0008-0000-0600-00007B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8" name="Text Box 46">
          <a:extLst>
            <a:ext uri="{FF2B5EF4-FFF2-40B4-BE49-F238E27FC236}">
              <a16:creationId xmlns:a16="http://schemas.microsoft.com/office/drawing/2014/main" xmlns="" id="{00000000-0008-0000-0600-00007C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89" name="Text Box 47">
          <a:extLst>
            <a:ext uri="{FF2B5EF4-FFF2-40B4-BE49-F238E27FC236}">
              <a16:creationId xmlns:a16="http://schemas.microsoft.com/office/drawing/2014/main" xmlns="" id="{00000000-0008-0000-0600-00007D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4990" name="Text Box 48">
          <a:extLst>
            <a:ext uri="{FF2B5EF4-FFF2-40B4-BE49-F238E27FC236}">
              <a16:creationId xmlns:a16="http://schemas.microsoft.com/office/drawing/2014/main" xmlns="" id="{00000000-0008-0000-0600-00007E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1" name="Text Box 49">
          <a:extLst>
            <a:ext uri="{FF2B5EF4-FFF2-40B4-BE49-F238E27FC236}">
              <a16:creationId xmlns:a16="http://schemas.microsoft.com/office/drawing/2014/main" xmlns="" id="{00000000-0008-0000-0600-00007F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2" name="Text Box 50">
          <a:extLst>
            <a:ext uri="{FF2B5EF4-FFF2-40B4-BE49-F238E27FC236}">
              <a16:creationId xmlns:a16="http://schemas.microsoft.com/office/drawing/2014/main" xmlns="" id="{00000000-0008-0000-0600-000080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3" name="Text Box 51">
          <a:extLst>
            <a:ext uri="{FF2B5EF4-FFF2-40B4-BE49-F238E27FC236}">
              <a16:creationId xmlns:a16="http://schemas.microsoft.com/office/drawing/2014/main" xmlns="" id="{00000000-0008-0000-0600-000081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4" name="Text Box 52">
          <a:extLst>
            <a:ext uri="{FF2B5EF4-FFF2-40B4-BE49-F238E27FC236}">
              <a16:creationId xmlns:a16="http://schemas.microsoft.com/office/drawing/2014/main" xmlns="" id="{00000000-0008-0000-0600-000082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5" name="Text Box 53">
          <a:extLst>
            <a:ext uri="{FF2B5EF4-FFF2-40B4-BE49-F238E27FC236}">
              <a16:creationId xmlns:a16="http://schemas.microsoft.com/office/drawing/2014/main" xmlns="" id="{00000000-0008-0000-0600-000083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6" name="Text Box 54">
          <a:extLst>
            <a:ext uri="{FF2B5EF4-FFF2-40B4-BE49-F238E27FC236}">
              <a16:creationId xmlns:a16="http://schemas.microsoft.com/office/drawing/2014/main" xmlns="" id="{00000000-0008-0000-0600-000084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7" name="Text Box 55">
          <a:extLst>
            <a:ext uri="{FF2B5EF4-FFF2-40B4-BE49-F238E27FC236}">
              <a16:creationId xmlns:a16="http://schemas.microsoft.com/office/drawing/2014/main" xmlns="" id="{00000000-0008-0000-0600-000085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8" name="Text Box 56">
          <a:extLst>
            <a:ext uri="{FF2B5EF4-FFF2-40B4-BE49-F238E27FC236}">
              <a16:creationId xmlns:a16="http://schemas.microsoft.com/office/drawing/2014/main" xmlns="" id="{00000000-0008-0000-0600-000086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4999" name="Text Box 57">
          <a:extLst>
            <a:ext uri="{FF2B5EF4-FFF2-40B4-BE49-F238E27FC236}">
              <a16:creationId xmlns:a16="http://schemas.microsoft.com/office/drawing/2014/main" xmlns="" id="{00000000-0008-0000-0600-000087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0" name="Text Box 58">
          <a:extLst>
            <a:ext uri="{FF2B5EF4-FFF2-40B4-BE49-F238E27FC236}">
              <a16:creationId xmlns:a16="http://schemas.microsoft.com/office/drawing/2014/main" xmlns="" id="{00000000-0008-0000-0600-000088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1" name="Text Box 59">
          <a:extLst>
            <a:ext uri="{FF2B5EF4-FFF2-40B4-BE49-F238E27FC236}">
              <a16:creationId xmlns:a16="http://schemas.microsoft.com/office/drawing/2014/main" xmlns="" id="{00000000-0008-0000-0600-000089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2" name="Text Box 60">
          <a:extLst>
            <a:ext uri="{FF2B5EF4-FFF2-40B4-BE49-F238E27FC236}">
              <a16:creationId xmlns:a16="http://schemas.microsoft.com/office/drawing/2014/main" xmlns="" id="{00000000-0008-0000-0600-00008A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3" name="Text Box 61">
          <a:extLst>
            <a:ext uri="{FF2B5EF4-FFF2-40B4-BE49-F238E27FC236}">
              <a16:creationId xmlns:a16="http://schemas.microsoft.com/office/drawing/2014/main" xmlns="" id="{00000000-0008-0000-0600-00008B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4" name="Text Box 62">
          <a:extLst>
            <a:ext uri="{FF2B5EF4-FFF2-40B4-BE49-F238E27FC236}">
              <a16:creationId xmlns:a16="http://schemas.microsoft.com/office/drawing/2014/main" xmlns="" id="{00000000-0008-0000-0600-00008C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5" name="Text Box 63">
          <a:extLst>
            <a:ext uri="{FF2B5EF4-FFF2-40B4-BE49-F238E27FC236}">
              <a16:creationId xmlns:a16="http://schemas.microsoft.com/office/drawing/2014/main" xmlns="" id="{00000000-0008-0000-0600-00008D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6" name="Text Box 64">
          <a:extLst>
            <a:ext uri="{FF2B5EF4-FFF2-40B4-BE49-F238E27FC236}">
              <a16:creationId xmlns:a16="http://schemas.microsoft.com/office/drawing/2014/main" xmlns="" id="{00000000-0008-0000-0600-00008E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7" name="Text Box 65">
          <a:extLst>
            <a:ext uri="{FF2B5EF4-FFF2-40B4-BE49-F238E27FC236}">
              <a16:creationId xmlns:a16="http://schemas.microsoft.com/office/drawing/2014/main" xmlns="" id="{00000000-0008-0000-0600-00008F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8" name="Text Box 66">
          <a:extLst>
            <a:ext uri="{FF2B5EF4-FFF2-40B4-BE49-F238E27FC236}">
              <a16:creationId xmlns:a16="http://schemas.microsoft.com/office/drawing/2014/main" xmlns="" id="{00000000-0008-0000-0600-000090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09" name="Text Box 67">
          <a:extLst>
            <a:ext uri="{FF2B5EF4-FFF2-40B4-BE49-F238E27FC236}">
              <a16:creationId xmlns:a16="http://schemas.microsoft.com/office/drawing/2014/main" xmlns="" id="{00000000-0008-0000-0600-000091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0" name="Text Box 68">
          <a:extLst>
            <a:ext uri="{FF2B5EF4-FFF2-40B4-BE49-F238E27FC236}">
              <a16:creationId xmlns:a16="http://schemas.microsoft.com/office/drawing/2014/main" xmlns="" id="{00000000-0008-0000-0600-000092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1" name="Text Box 69">
          <a:extLst>
            <a:ext uri="{FF2B5EF4-FFF2-40B4-BE49-F238E27FC236}">
              <a16:creationId xmlns:a16="http://schemas.microsoft.com/office/drawing/2014/main" xmlns="" id="{00000000-0008-0000-0600-000093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2" name="Text Box 70">
          <a:extLst>
            <a:ext uri="{FF2B5EF4-FFF2-40B4-BE49-F238E27FC236}">
              <a16:creationId xmlns:a16="http://schemas.microsoft.com/office/drawing/2014/main" xmlns="" id="{00000000-0008-0000-0600-000094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3" name="Text Box 71">
          <a:extLst>
            <a:ext uri="{FF2B5EF4-FFF2-40B4-BE49-F238E27FC236}">
              <a16:creationId xmlns:a16="http://schemas.microsoft.com/office/drawing/2014/main" xmlns="" id="{00000000-0008-0000-0600-000095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4" name="Text Box 72">
          <a:extLst>
            <a:ext uri="{FF2B5EF4-FFF2-40B4-BE49-F238E27FC236}">
              <a16:creationId xmlns:a16="http://schemas.microsoft.com/office/drawing/2014/main" xmlns="" id="{00000000-0008-0000-0600-000096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5" name="Text Box 73">
          <a:extLst>
            <a:ext uri="{FF2B5EF4-FFF2-40B4-BE49-F238E27FC236}">
              <a16:creationId xmlns:a16="http://schemas.microsoft.com/office/drawing/2014/main" xmlns="" id="{00000000-0008-0000-0600-000097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6" name="Text Box 74">
          <a:extLst>
            <a:ext uri="{FF2B5EF4-FFF2-40B4-BE49-F238E27FC236}">
              <a16:creationId xmlns:a16="http://schemas.microsoft.com/office/drawing/2014/main" xmlns="" id="{00000000-0008-0000-0600-000098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7" name="Text Box 75">
          <a:extLst>
            <a:ext uri="{FF2B5EF4-FFF2-40B4-BE49-F238E27FC236}">
              <a16:creationId xmlns:a16="http://schemas.microsoft.com/office/drawing/2014/main" xmlns="" id="{00000000-0008-0000-0600-000099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8" name="Text Box 76">
          <a:extLst>
            <a:ext uri="{FF2B5EF4-FFF2-40B4-BE49-F238E27FC236}">
              <a16:creationId xmlns:a16="http://schemas.microsoft.com/office/drawing/2014/main" xmlns="" id="{00000000-0008-0000-0600-00009A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19" name="Text Box 77">
          <a:extLst>
            <a:ext uri="{FF2B5EF4-FFF2-40B4-BE49-F238E27FC236}">
              <a16:creationId xmlns:a16="http://schemas.microsoft.com/office/drawing/2014/main" xmlns="" id="{00000000-0008-0000-0600-00009B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0" name="Text Box 78">
          <a:extLst>
            <a:ext uri="{FF2B5EF4-FFF2-40B4-BE49-F238E27FC236}">
              <a16:creationId xmlns:a16="http://schemas.microsoft.com/office/drawing/2014/main" xmlns="" id="{00000000-0008-0000-0600-00009C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1" name="Text Box 79">
          <a:extLst>
            <a:ext uri="{FF2B5EF4-FFF2-40B4-BE49-F238E27FC236}">
              <a16:creationId xmlns:a16="http://schemas.microsoft.com/office/drawing/2014/main" xmlns="" id="{00000000-0008-0000-0600-00009D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2" name="Text Box 80">
          <a:extLst>
            <a:ext uri="{FF2B5EF4-FFF2-40B4-BE49-F238E27FC236}">
              <a16:creationId xmlns:a16="http://schemas.microsoft.com/office/drawing/2014/main" xmlns="" id="{00000000-0008-0000-0600-00009E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3" name="Text Box 81">
          <a:extLst>
            <a:ext uri="{FF2B5EF4-FFF2-40B4-BE49-F238E27FC236}">
              <a16:creationId xmlns:a16="http://schemas.microsoft.com/office/drawing/2014/main" xmlns="" id="{00000000-0008-0000-0600-00009F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4" name="Text Box 82">
          <a:extLst>
            <a:ext uri="{FF2B5EF4-FFF2-40B4-BE49-F238E27FC236}">
              <a16:creationId xmlns:a16="http://schemas.microsoft.com/office/drawing/2014/main" xmlns="" id="{00000000-0008-0000-0600-0000A0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5" name="Text Box 83">
          <a:extLst>
            <a:ext uri="{FF2B5EF4-FFF2-40B4-BE49-F238E27FC236}">
              <a16:creationId xmlns:a16="http://schemas.microsoft.com/office/drawing/2014/main" xmlns="" id="{00000000-0008-0000-0600-0000A1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6" name="Text Box 84">
          <a:extLst>
            <a:ext uri="{FF2B5EF4-FFF2-40B4-BE49-F238E27FC236}">
              <a16:creationId xmlns:a16="http://schemas.microsoft.com/office/drawing/2014/main" xmlns="" id="{00000000-0008-0000-0600-0000A2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7" name="Text Box 85">
          <a:extLst>
            <a:ext uri="{FF2B5EF4-FFF2-40B4-BE49-F238E27FC236}">
              <a16:creationId xmlns:a16="http://schemas.microsoft.com/office/drawing/2014/main" xmlns="" id="{00000000-0008-0000-0600-0000A3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8" name="Text Box 86">
          <a:extLst>
            <a:ext uri="{FF2B5EF4-FFF2-40B4-BE49-F238E27FC236}">
              <a16:creationId xmlns:a16="http://schemas.microsoft.com/office/drawing/2014/main" xmlns="" id="{00000000-0008-0000-0600-0000A4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29" name="Text Box 87">
          <a:extLst>
            <a:ext uri="{FF2B5EF4-FFF2-40B4-BE49-F238E27FC236}">
              <a16:creationId xmlns:a16="http://schemas.microsoft.com/office/drawing/2014/main" xmlns="" id="{00000000-0008-0000-0600-0000A5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30" name="Text Box 88">
          <a:extLst>
            <a:ext uri="{FF2B5EF4-FFF2-40B4-BE49-F238E27FC236}">
              <a16:creationId xmlns:a16="http://schemas.microsoft.com/office/drawing/2014/main" xmlns="" id="{00000000-0008-0000-0600-0000A6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31" name="Text Box 89">
          <a:extLst>
            <a:ext uri="{FF2B5EF4-FFF2-40B4-BE49-F238E27FC236}">
              <a16:creationId xmlns:a16="http://schemas.microsoft.com/office/drawing/2014/main" xmlns="" id="{00000000-0008-0000-0600-0000A7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32" name="Text Box 90">
          <a:extLst>
            <a:ext uri="{FF2B5EF4-FFF2-40B4-BE49-F238E27FC236}">
              <a16:creationId xmlns:a16="http://schemas.microsoft.com/office/drawing/2014/main" xmlns="" id="{00000000-0008-0000-0600-0000A8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33" name="Text Box 91">
          <a:extLst>
            <a:ext uri="{FF2B5EF4-FFF2-40B4-BE49-F238E27FC236}">
              <a16:creationId xmlns:a16="http://schemas.microsoft.com/office/drawing/2014/main" xmlns="" id="{00000000-0008-0000-0600-0000A9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034" name="Text Box 92">
          <a:extLst>
            <a:ext uri="{FF2B5EF4-FFF2-40B4-BE49-F238E27FC236}">
              <a16:creationId xmlns:a16="http://schemas.microsoft.com/office/drawing/2014/main" xmlns="" id="{00000000-0008-0000-0600-0000AA13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5035" name="Text Box 93">
          <a:extLst>
            <a:ext uri="{FF2B5EF4-FFF2-40B4-BE49-F238E27FC236}">
              <a16:creationId xmlns:a16="http://schemas.microsoft.com/office/drawing/2014/main" xmlns="" id="{00000000-0008-0000-0600-0000AB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90</xdr:row>
      <xdr:rowOff>0</xdr:rowOff>
    </xdr:from>
    <xdr:to>
      <xdr:col>29</xdr:col>
      <xdr:colOff>2162175</xdr:colOff>
      <xdr:row>90</xdr:row>
      <xdr:rowOff>161925</xdr:rowOff>
    </xdr:to>
    <xdr:sp macro="" textlink="">
      <xdr:nvSpPr>
        <xdr:cNvPr id="5036" name="Text Box 94">
          <a:extLst>
            <a:ext uri="{FF2B5EF4-FFF2-40B4-BE49-F238E27FC236}">
              <a16:creationId xmlns:a16="http://schemas.microsoft.com/office/drawing/2014/main" xmlns="" id="{00000000-0008-0000-0600-0000AC13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37" name="Text Box 95">
          <a:extLst>
            <a:ext uri="{FF2B5EF4-FFF2-40B4-BE49-F238E27FC236}">
              <a16:creationId xmlns:a16="http://schemas.microsoft.com/office/drawing/2014/main" xmlns="" id="{00000000-0008-0000-0600-0000AD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38" name="Text Box 96">
          <a:extLst>
            <a:ext uri="{FF2B5EF4-FFF2-40B4-BE49-F238E27FC236}">
              <a16:creationId xmlns:a16="http://schemas.microsoft.com/office/drawing/2014/main" xmlns="" id="{00000000-0008-0000-0600-0000AE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39" name="Text Box 97">
          <a:extLst>
            <a:ext uri="{FF2B5EF4-FFF2-40B4-BE49-F238E27FC236}">
              <a16:creationId xmlns:a16="http://schemas.microsoft.com/office/drawing/2014/main" xmlns="" id="{00000000-0008-0000-0600-0000AF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0" name="Text Box 98">
          <a:extLst>
            <a:ext uri="{FF2B5EF4-FFF2-40B4-BE49-F238E27FC236}">
              <a16:creationId xmlns:a16="http://schemas.microsoft.com/office/drawing/2014/main" xmlns="" id="{00000000-0008-0000-0600-0000B0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1" name="Text Box 99">
          <a:extLst>
            <a:ext uri="{FF2B5EF4-FFF2-40B4-BE49-F238E27FC236}">
              <a16:creationId xmlns:a16="http://schemas.microsoft.com/office/drawing/2014/main" xmlns="" id="{00000000-0008-0000-0600-0000B1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2" name="Text Box 100">
          <a:extLst>
            <a:ext uri="{FF2B5EF4-FFF2-40B4-BE49-F238E27FC236}">
              <a16:creationId xmlns:a16="http://schemas.microsoft.com/office/drawing/2014/main" xmlns="" id="{00000000-0008-0000-0600-0000B2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3" name="Text Box 101">
          <a:extLst>
            <a:ext uri="{FF2B5EF4-FFF2-40B4-BE49-F238E27FC236}">
              <a16:creationId xmlns:a16="http://schemas.microsoft.com/office/drawing/2014/main" xmlns="" id="{00000000-0008-0000-0600-0000B3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4" name="Text Box 102">
          <a:extLst>
            <a:ext uri="{FF2B5EF4-FFF2-40B4-BE49-F238E27FC236}">
              <a16:creationId xmlns:a16="http://schemas.microsoft.com/office/drawing/2014/main" xmlns="" id="{00000000-0008-0000-0600-0000B4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5" name="Text Box 103">
          <a:extLst>
            <a:ext uri="{FF2B5EF4-FFF2-40B4-BE49-F238E27FC236}">
              <a16:creationId xmlns:a16="http://schemas.microsoft.com/office/drawing/2014/main" xmlns="" id="{00000000-0008-0000-0600-0000B5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6" name="Text Box 104">
          <a:extLst>
            <a:ext uri="{FF2B5EF4-FFF2-40B4-BE49-F238E27FC236}">
              <a16:creationId xmlns:a16="http://schemas.microsoft.com/office/drawing/2014/main" xmlns="" id="{00000000-0008-0000-0600-0000B6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7" name="Text Box 105">
          <a:extLst>
            <a:ext uri="{FF2B5EF4-FFF2-40B4-BE49-F238E27FC236}">
              <a16:creationId xmlns:a16="http://schemas.microsoft.com/office/drawing/2014/main" xmlns="" id="{00000000-0008-0000-0600-0000B7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8" name="Text Box 106">
          <a:extLst>
            <a:ext uri="{FF2B5EF4-FFF2-40B4-BE49-F238E27FC236}">
              <a16:creationId xmlns:a16="http://schemas.microsoft.com/office/drawing/2014/main" xmlns="" id="{00000000-0008-0000-0600-0000B8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49" name="Text Box 107">
          <a:extLst>
            <a:ext uri="{FF2B5EF4-FFF2-40B4-BE49-F238E27FC236}">
              <a16:creationId xmlns:a16="http://schemas.microsoft.com/office/drawing/2014/main" xmlns="" id="{00000000-0008-0000-0600-0000B9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0" name="Text Box 108">
          <a:extLst>
            <a:ext uri="{FF2B5EF4-FFF2-40B4-BE49-F238E27FC236}">
              <a16:creationId xmlns:a16="http://schemas.microsoft.com/office/drawing/2014/main" xmlns="" id="{00000000-0008-0000-0600-0000BA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1" name="Text Box 109">
          <a:extLst>
            <a:ext uri="{FF2B5EF4-FFF2-40B4-BE49-F238E27FC236}">
              <a16:creationId xmlns:a16="http://schemas.microsoft.com/office/drawing/2014/main" xmlns="" id="{00000000-0008-0000-0600-0000BB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2" name="Text Box 110">
          <a:extLst>
            <a:ext uri="{FF2B5EF4-FFF2-40B4-BE49-F238E27FC236}">
              <a16:creationId xmlns:a16="http://schemas.microsoft.com/office/drawing/2014/main" xmlns="" id="{00000000-0008-0000-0600-0000BC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3" name="Text Box 111">
          <a:extLst>
            <a:ext uri="{FF2B5EF4-FFF2-40B4-BE49-F238E27FC236}">
              <a16:creationId xmlns:a16="http://schemas.microsoft.com/office/drawing/2014/main" xmlns="" id="{00000000-0008-0000-0600-0000BD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4" name="Text Box 112">
          <a:extLst>
            <a:ext uri="{FF2B5EF4-FFF2-40B4-BE49-F238E27FC236}">
              <a16:creationId xmlns:a16="http://schemas.microsoft.com/office/drawing/2014/main" xmlns="" id="{00000000-0008-0000-0600-0000BE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5" name="Text Box 113">
          <a:extLst>
            <a:ext uri="{FF2B5EF4-FFF2-40B4-BE49-F238E27FC236}">
              <a16:creationId xmlns:a16="http://schemas.microsoft.com/office/drawing/2014/main" xmlns="" id="{00000000-0008-0000-0600-0000BF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6" name="Text Box 114">
          <a:extLst>
            <a:ext uri="{FF2B5EF4-FFF2-40B4-BE49-F238E27FC236}">
              <a16:creationId xmlns:a16="http://schemas.microsoft.com/office/drawing/2014/main" xmlns="" id="{00000000-0008-0000-0600-0000C0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7" name="Text Box 115">
          <a:extLst>
            <a:ext uri="{FF2B5EF4-FFF2-40B4-BE49-F238E27FC236}">
              <a16:creationId xmlns:a16="http://schemas.microsoft.com/office/drawing/2014/main" xmlns="" id="{00000000-0008-0000-0600-0000C1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8" name="Text Box 116">
          <a:extLst>
            <a:ext uri="{FF2B5EF4-FFF2-40B4-BE49-F238E27FC236}">
              <a16:creationId xmlns:a16="http://schemas.microsoft.com/office/drawing/2014/main" xmlns="" id="{00000000-0008-0000-0600-0000C2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59" name="Text Box 117">
          <a:extLst>
            <a:ext uri="{FF2B5EF4-FFF2-40B4-BE49-F238E27FC236}">
              <a16:creationId xmlns:a16="http://schemas.microsoft.com/office/drawing/2014/main" xmlns="" id="{00000000-0008-0000-0600-0000C3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70</xdr:row>
      <xdr:rowOff>0</xdr:rowOff>
    </xdr:from>
    <xdr:to>
      <xdr:col>29</xdr:col>
      <xdr:colOff>2162175</xdr:colOff>
      <xdr:row>70</xdr:row>
      <xdr:rowOff>200025</xdr:rowOff>
    </xdr:to>
    <xdr:sp macro="" textlink="">
      <xdr:nvSpPr>
        <xdr:cNvPr id="5060" name="Text Box 119">
          <a:extLst>
            <a:ext uri="{FF2B5EF4-FFF2-40B4-BE49-F238E27FC236}">
              <a16:creationId xmlns:a16="http://schemas.microsoft.com/office/drawing/2014/main" xmlns="" id="{00000000-0008-0000-0600-0000C4130000}"/>
            </a:ext>
          </a:extLst>
        </xdr:cNvPr>
        <xdr:cNvSpPr txBox="1">
          <a:spLocks noChangeArrowheads="1"/>
        </xdr:cNvSpPr>
      </xdr:nvSpPr>
      <xdr:spPr bwMode="auto">
        <a:xfrm>
          <a:off x="26498550" y="361283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70</xdr:row>
      <xdr:rowOff>0</xdr:rowOff>
    </xdr:from>
    <xdr:to>
      <xdr:col>29</xdr:col>
      <xdr:colOff>2162175</xdr:colOff>
      <xdr:row>70</xdr:row>
      <xdr:rowOff>200025</xdr:rowOff>
    </xdr:to>
    <xdr:sp macro="" textlink="">
      <xdr:nvSpPr>
        <xdr:cNvPr id="5061" name="Text Box 120">
          <a:extLst>
            <a:ext uri="{FF2B5EF4-FFF2-40B4-BE49-F238E27FC236}">
              <a16:creationId xmlns:a16="http://schemas.microsoft.com/office/drawing/2014/main" xmlns="" id="{00000000-0008-0000-0600-0000C5130000}"/>
            </a:ext>
          </a:extLst>
        </xdr:cNvPr>
        <xdr:cNvSpPr txBox="1">
          <a:spLocks noChangeArrowheads="1"/>
        </xdr:cNvSpPr>
      </xdr:nvSpPr>
      <xdr:spPr bwMode="auto">
        <a:xfrm>
          <a:off x="26498550" y="361283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62" name="Text Box 123">
          <a:extLst>
            <a:ext uri="{FF2B5EF4-FFF2-40B4-BE49-F238E27FC236}">
              <a16:creationId xmlns:a16="http://schemas.microsoft.com/office/drawing/2014/main" xmlns="" id="{00000000-0008-0000-0600-0000C6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63" name="Text Box 124">
          <a:extLst>
            <a:ext uri="{FF2B5EF4-FFF2-40B4-BE49-F238E27FC236}">
              <a16:creationId xmlns:a16="http://schemas.microsoft.com/office/drawing/2014/main" xmlns="" id="{00000000-0008-0000-0600-0000C7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64" name="Text Box 125">
          <a:extLst>
            <a:ext uri="{FF2B5EF4-FFF2-40B4-BE49-F238E27FC236}">
              <a16:creationId xmlns:a16="http://schemas.microsoft.com/office/drawing/2014/main" xmlns="" id="{00000000-0008-0000-0600-0000C8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65" name="Text Box 126">
          <a:extLst>
            <a:ext uri="{FF2B5EF4-FFF2-40B4-BE49-F238E27FC236}">
              <a16:creationId xmlns:a16="http://schemas.microsoft.com/office/drawing/2014/main" xmlns="" id="{00000000-0008-0000-0600-0000C9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66" name="Text Box 127">
          <a:extLst>
            <a:ext uri="{FF2B5EF4-FFF2-40B4-BE49-F238E27FC236}">
              <a16:creationId xmlns:a16="http://schemas.microsoft.com/office/drawing/2014/main" xmlns="" id="{00000000-0008-0000-0600-0000CA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67" name="Text Box 128">
          <a:extLst>
            <a:ext uri="{FF2B5EF4-FFF2-40B4-BE49-F238E27FC236}">
              <a16:creationId xmlns:a16="http://schemas.microsoft.com/office/drawing/2014/main" xmlns="" id="{00000000-0008-0000-0600-0000CB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68" name="Text Box 129">
          <a:extLst>
            <a:ext uri="{FF2B5EF4-FFF2-40B4-BE49-F238E27FC236}">
              <a16:creationId xmlns:a16="http://schemas.microsoft.com/office/drawing/2014/main" xmlns="" id="{00000000-0008-0000-0600-0000CC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82</xdr:row>
      <xdr:rowOff>0</xdr:rowOff>
    </xdr:from>
    <xdr:to>
      <xdr:col>29</xdr:col>
      <xdr:colOff>2162175</xdr:colOff>
      <xdr:row>82</xdr:row>
      <xdr:rowOff>161925</xdr:rowOff>
    </xdr:to>
    <xdr:sp macro="" textlink="">
      <xdr:nvSpPr>
        <xdr:cNvPr id="5069" name="Text Box 130">
          <a:extLst>
            <a:ext uri="{FF2B5EF4-FFF2-40B4-BE49-F238E27FC236}">
              <a16:creationId xmlns:a16="http://schemas.microsoft.com/office/drawing/2014/main" xmlns="" id="{00000000-0008-0000-0600-0000CD130000}"/>
            </a:ext>
          </a:extLst>
        </xdr:cNvPr>
        <xdr:cNvSpPr txBox="1">
          <a:spLocks noChangeArrowheads="1"/>
        </xdr:cNvSpPr>
      </xdr:nvSpPr>
      <xdr:spPr bwMode="auto">
        <a:xfrm>
          <a:off x="26498550" y="43024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0" name="Text Box 95">
          <a:extLst>
            <a:ext uri="{FF2B5EF4-FFF2-40B4-BE49-F238E27FC236}">
              <a16:creationId xmlns:a16="http://schemas.microsoft.com/office/drawing/2014/main" xmlns="" id="{00000000-0008-0000-0600-0000CE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1" name="Text Box 96">
          <a:extLst>
            <a:ext uri="{FF2B5EF4-FFF2-40B4-BE49-F238E27FC236}">
              <a16:creationId xmlns:a16="http://schemas.microsoft.com/office/drawing/2014/main" xmlns="" id="{00000000-0008-0000-0600-0000CF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2" name="Text Box 97">
          <a:extLst>
            <a:ext uri="{FF2B5EF4-FFF2-40B4-BE49-F238E27FC236}">
              <a16:creationId xmlns:a16="http://schemas.microsoft.com/office/drawing/2014/main" xmlns="" id="{00000000-0008-0000-0600-0000D0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3" name="Text Box 98">
          <a:extLst>
            <a:ext uri="{FF2B5EF4-FFF2-40B4-BE49-F238E27FC236}">
              <a16:creationId xmlns:a16="http://schemas.microsoft.com/office/drawing/2014/main" xmlns="" id="{00000000-0008-0000-0600-0000D1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4" name="Text Box 99">
          <a:extLst>
            <a:ext uri="{FF2B5EF4-FFF2-40B4-BE49-F238E27FC236}">
              <a16:creationId xmlns:a16="http://schemas.microsoft.com/office/drawing/2014/main" xmlns="" id="{00000000-0008-0000-0600-0000D2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5" name="Text Box 100">
          <a:extLst>
            <a:ext uri="{FF2B5EF4-FFF2-40B4-BE49-F238E27FC236}">
              <a16:creationId xmlns:a16="http://schemas.microsoft.com/office/drawing/2014/main" xmlns="" id="{00000000-0008-0000-0600-0000D3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6" name="Text Box 101">
          <a:extLst>
            <a:ext uri="{FF2B5EF4-FFF2-40B4-BE49-F238E27FC236}">
              <a16:creationId xmlns:a16="http://schemas.microsoft.com/office/drawing/2014/main" xmlns="" id="{00000000-0008-0000-0600-0000D4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7" name="Text Box 102">
          <a:extLst>
            <a:ext uri="{FF2B5EF4-FFF2-40B4-BE49-F238E27FC236}">
              <a16:creationId xmlns:a16="http://schemas.microsoft.com/office/drawing/2014/main" xmlns="" id="{00000000-0008-0000-0600-0000D5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8" name="Text Box 103">
          <a:extLst>
            <a:ext uri="{FF2B5EF4-FFF2-40B4-BE49-F238E27FC236}">
              <a16:creationId xmlns:a16="http://schemas.microsoft.com/office/drawing/2014/main" xmlns="" id="{00000000-0008-0000-0600-0000D6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79" name="Text Box 104">
          <a:extLst>
            <a:ext uri="{FF2B5EF4-FFF2-40B4-BE49-F238E27FC236}">
              <a16:creationId xmlns:a16="http://schemas.microsoft.com/office/drawing/2014/main" xmlns="" id="{00000000-0008-0000-0600-0000D7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0" name="Text Box 105">
          <a:extLst>
            <a:ext uri="{FF2B5EF4-FFF2-40B4-BE49-F238E27FC236}">
              <a16:creationId xmlns:a16="http://schemas.microsoft.com/office/drawing/2014/main" xmlns="" id="{00000000-0008-0000-0600-0000D8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1" name="Text Box 106">
          <a:extLst>
            <a:ext uri="{FF2B5EF4-FFF2-40B4-BE49-F238E27FC236}">
              <a16:creationId xmlns:a16="http://schemas.microsoft.com/office/drawing/2014/main" xmlns="" id="{00000000-0008-0000-0600-0000D9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2" name="Text Box 107">
          <a:extLst>
            <a:ext uri="{FF2B5EF4-FFF2-40B4-BE49-F238E27FC236}">
              <a16:creationId xmlns:a16="http://schemas.microsoft.com/office/drawing/2014/main" xmlns="" id="{00000000-0008-0000-0600-0000DA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3" name="Text Box 108">
          <a:extLst>
            <a:ext uri="{FF2B5EF4-FFF2-40B4-BE49-F238E27FC236}">
              <a16:creationId xmlns:a16="http://schemas.microsoft.com/office/drawing/2014/main" xmlns="" id="{00000000-0008-0000-0600-0000DB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4" name="Text Box 109">
          <a:extLst>
            <a:ext uri="{FF2B5EF4-FFF2-40B4-BE49-F238E27FC236}">
              <a16:creationId xmlns:a16="http://schemas.microsoft.com/office/drawing/2014/main" xmlns="" id="{00000000-0008-0000-0600-0000DC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5" name="Text Box 110">
          <a:extLst>
            <a:ext uri="{FF2B5EF4-FFF2-40B4-BE49-F238E27FC236}">
              <a16:creationId xmlns:a16="http://schemas.microsoft.com/office/drawing/2014/main" xmlns="" id="{00000000-0008-0000-0600-0000DD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6" name="Text Box 111">
          <a:extLst>
            <a:ext uri="{FF2B5EF4-FFF2-40B4-BE49-F238E27FC236}">
              <a16:creationId xmlns:a16="http://schemas.microsoft.com/office/drawing/2014/main" xmlns="" id="{00000000-0008-0000-0600-0000DE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7" name="Text Box 112">
          <a:extLst>
            <a:ext uri="{FF2B5EF4-FFF2-40B4-BE49-F238E27FC236}">
              <a16:creationId xmlns:a16="http://schemas.microsoft.com/office/drawing/2014/main" xmlns="" id="{00000000-0008-0000-0600-0000DF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8" name="Text Box 113">
          <a:extLst>
            <a:ext uri="{FF2B5EF4-FFF2-40B4-BE49-F238E27FC236}">
              <a16:creationId xmlns:a16="http://schemas.microsoft.com/office/drawing/2014/main" xmlns="" id="{00000000-0008-0000-0600-0000E0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89" name="Text Box 114">
          <a:extLst>
            <a:ext uri="{FF2B5EF4-FFF2-40B4-BE49-F238E27FC236}">
              <a16:creationId xmlns:a16="http://schemas.microsoft.com/office/drawing/2014/main" xmlns="" id="{00000000-0008-0000-0600-0000E1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0" name="Text Box 115">
          <a:extLst>
            <a:ext uri="{FF2B5EF4-FFF2-40B4-BE49-F238E27FC236}">
              <a16:creationId xmlns:a16="http://schemas.microsoft.com/office/drawing/2014/main" xmlns="" id="{00000000-0008-0000-0600-0000E2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1" name="Text Box 116">
          <a:extLst>
            <a:ext uri="{FF2B5EF4-FFF2-40B4-BE49-F238E27FC236}">
              <a16:creationId xmlns:a16="http://schemas.microsoft.com/office/drawing/2014/main" xmlns="" id="{00000000-0008-0000-0600-0000E3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2" name="Text Box 117">
          <a:extLst>
            <a:ext uri="{FF2B5EF4-FFF2-40B4-BE49-F238E27FC236}">
              <a16:creationId xmlns:a16="http://schemas.microsoft.com/office/drawing/2014/main" xmlns="" id="{00000000-0008-0000-0600-0000E4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3" name="Text Box 123">
          <a:extLst>
            <a:ext uri="{FF2B5EF4-FFF2-40B4-BE49-F238E27FC236}">
              <a16:creationId xmlns:a16="http://schemas.microsoft.com/office/drawing/2014/main" xmlns="" id="{00000000-0008-0000-0600-0000E5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4" name="Text Box 124">
          <a:extLst>
            <a:ext uri="{FF2B5EF4-FFF2-40B4-BE49-F238E27FC236}">
              <a16:creationId xmlns:a16="http://schemas.microsoft.com/office/drawing/2014/main" xmlns="" id="{00000000-0008-0000-0600-0000E6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5" name="Text Box 125">
          <a:extLst>
            <a:ext uri="{FF2B5EF4-FFF2-40B4-BE49-F238E27FC236}">
              <a16:creationId xmlns:a16="http://schemas.microsoft.com/office/drawing/2014/main" xmlns="" id="{00000000-0008-0000-0600-0000E7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6" name="Text Box 126">
          <a:extLst>
            <a:ext uri="{FF2B5EF4-FFF2-40B4-BE49-F238E27FC236}">
              <a16:creationId xmlns:a16="http://schemas.microsoft.com/office/drawing/2014/main" xmlns="" id="{00000000-0008-0000-0600-0000E8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7" name="Text Box 127">
          <a:extLst>
            <a:ext uri="{FF2B5EF4-FFF2-40B4-BE49-F238E27FC236}">
              <a16:creationId xmlns:a16="http://schemas.microsoft.com/office/drawing/2014/main" xmlns="" id="{00000000-0008-0000-0600-0000E9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8" name="Text Box 128">
          <a:extLst>
            <a:ext uri="{FF2B5EF4-FFF2-40B4-BE49-F238E27FC236}">
              <a16:creationId xmlns:a16="http://schemas.microsoft.com/office/drawing/2014/main" xmlns="" id="{00000000-0008-0000-0600-0000EA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099" name="Text Box 129">
          <a:extLst>
            <a:ext uri="{FF2B5EF4-FFF2-40B4-BE49-F238E27FC236}">
              <a16:creationId xmlns:a16="http://schemas.microsoft.com/office/drawing/2014/main" xmlns="" id="{00000000-0008-0000-0600-0000EB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19050</xdr:rowOff>
    </xdr:to>
    <xdr:sp macro="" textlink="">
      <xdr:nvSpPr>
        <xdr:cNvPr id="5100" name="Text Box 130">
          <a:extLst>
            <a:ext uri="{FF2B5EF4-FFF2-40B4-BE49-F238E27FC236}">
              <a16:creationId xmlns:a16="http://schemas.microsoft.com/office/drawing/2014/main" xmlns="" id="{00000000-0008-0000-0600-0000EC13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305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62</xdr:row>
      <xdr:rowOff>0</xdr:rowOff>
    </xdr:from>
    <xdr:to>
      <xdr:col>29</xdr:col>
      <xdr:colOff>2247900</xdr:colOff>
      <xdr:row>62</xdr:row>
      <xdr:rowOff>200025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00000000-0008-0000-0600-0000ED130000}"/>
            </a:ext>
          </a:extLst>
        </xdr:cNvPr>
        <xdr:cNvSpPr txBox="1">
          <a:spLocks noChangeArrowheads="1"/>
        </xdr:cNvSpPr>
      </xdr:nvSpPr>
      <xdr:spPr bwMode="auto">
        <a:xfrm>
          <a:off x="26498550" y="291369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02" name="Text Box 95">
          <a:extLst>
            <a:ext uri="{FF2B5EF4-FFF2-40B4-BE49-F238E27FC236}">
              <a16:creationId xmlns:a16="http://schemas.microsoft.com/office/drawing/2014/main" xmlns="" id="{00000000-0008-0000-0600-0000EE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03" name="Text Box 96">
          <a:extLst>
            <a:ext uri="{FF2B5EF4-FFF2-40B4-BE49-F238E27FC236}">
              <a16:creationId xmlns:a16="http://schemas.microsoft.com/office/drawing/2014/main" xmlns="" id="{00000000-0008-0000-0600-0000EF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04" name="Text Box 97">
          <a:extLst>
            <a:ext uri="{FF2B5EF4-FFF2-40B4-BE49-F238E27FC236}">
              <a16:creationId xmlns:a16="http://schemas.microsoft.com/office/drawing/2014/main" xmlns="" id="{00000000-0008-0000-0600-0000F0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05" name="Text Box 98">
          <a:extLst>
            <a:ext uri="{FF2B5EF4-FFF2-40B4-BE49-F238E27FC236}">
              <a16:creationId xmlns:a16="http://schemas.microsoft.com/office/drawing/2014/main" xmlns="" id="{00000000-0008-0000-0600-0000F1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06" name="Text Box 99">
          <a:extLst>
            <a:ext uri="{FF2B5EF4-FFF2-40B4-BE49-F238E27FC236}">
              <a16:creationId xmlns:a16="http://schemas.microsoft.com/office/drawing/2014/main" xmlns="" id="{00000000-0008-0000-0600-0000F2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07" name="Text Box 100">
          <a:extLst>
            <a:ext uri="{FF2B5EF4-FFF2-40B4-BE49-F238E27FC236}">
              <a16:creationId xmlns:a16="http://schemas.microsoft.com/office/drawing/2014/main" xmlns="" id="{00000000-0008-0000-0600-0000F3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08" name="Text Box 101">
          <a:extLst>
            <a:ext uri="{FF2B5EF4-FFF2-40B4-BE49-F238E27FC236}">
              <a16:creationId xmlns:a16="http://schemas.microsoft.com/office/drawing/2014/main" xmlns="" id="{00000000-0008-0000-0600-0000F4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09" name="Text Box 102">
          <a:extLst>
            <a:ext uri="{FF2B5EF4-FFF2-40B4-BE49-F238E27FC236}">
              <a16:creationId xmlns:a16="http://schemas.microsoft.com/office/drawing/2014/main" xmlns="" id="{00000000-0008-0000-0600-0000F5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0" name="Text Box 103">
          <a:extLst>
            <a:ext uri="{FF2B5EF4-FFF2-40B4-BE49-F238E27FC236}">
              <a16:creationId xmlns:a16="http://schemas.microsoft.com/office/drawing/2014/main" xmlns="" id="{00000000-0008-0000-0600-0000F6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1" name="Text Box 104">
          <a:extLst>
            <a:ext uri="{FF2B5EF4-FFF2-40B4-BE49-F238E27FC236}">
              <a16:creationId xmlns:a16="http://schemas.microsoft.com/office/drawing/2014/main" xmlns="" id="{00000000-0008-0000-0600-0000F7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2" name="Text Box 105">
          <a:extLst>
            <a:ext uri="{FF2B5EF4-FFF2-40B4-BE49-F238E27FC236}">
              <a16:creationId xmlns:a16="http://schemas.microsoft.com/office/drawing/2014/main" xmlns="" id="{00000000-0008-0000-0600-0000F8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3" name="Text Box 106">
          <a:extLst>
            <a:ext uri="{FF2B5EF4-FFF2-40B4-BE49-F238E27FC236}">
              <a16:creationId xmlns:a16="http://schemas.microsoft.com/office/drawing/2014/main" xmlns="" id="{00000000-0008-0000-0600-0000F9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4" name="Text Box 107">
          <a:extLst>
            <a:ext uri="{FF2B5EF4-FFF2-40B4-BE49-F238E27FC236}">
              <a16:creationId xmlns:a16="http://schemas.microsoft.com/office/drawing/2014/main" xmlns="" id="{00000000-0008-0000-0600-0000FA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5" name="Text Box 108">
          <a:extLst>
            <a:ext uri="{FF2B5EF4-FFF2-40B4-BE49-F238E27FC236}">
              <a16:creationId xmlns:a16="http://schemas.microsoft.com/office/drawing/2014/main" xmlns="" id="{00000000-0008-0000-0600-0000FB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6" name="Text Box 109">
          <a:extLst>
            <a:ext uri="{FF2B5EF4-FFF2-40B4-BE49-F238E27FC236}">
              <a16:creationId xmlns:a16="http://schemas.microsoft.com/office/drawing/2014/main" xmlns="" id="{00000000-0008-0000-0600-0000FC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7" name="Text Box 110">
          <a:extLst>
            <a:ext uri="{FF2B5EF4-FFF2-40B4-BE49-F238E27FC236}">
              <a16:creationId xmlns:a16="http://schemas.microsoft.com/office/drawing/2014/main" xmlns="" id="{00000000-0008-0000-0600-0000FD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8" name="Text Box 111">
          <a:extLst>
            <a:ext uri="{FF2B5EF4-FFF2-40B4-BE49-F238E27FC236}">
              <a16:creationId xmlns:a16="http://schemas.microsoft.com/office/drawing/2014/main" xmlns="" id="{00000000-0008-0000-0600-0000FE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19" name="Text Box 112">
          <a:extLst>
            <a:ext uri="{FF2B5EF4-FFF2-40B4-BE49-F238E27FC236}">
              <a16:creationId xmlns:a16="http://schemas.microsoft.com/office/drawing/2014/main" xmlns="" id="{00000000-0008-0000-0600-0000FF13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20" name="Text Box 113">
          <a:extLst>
            <a:ext uri="{FF2B5EF4-FFF2-40B4-BE49-F238E27FC236}">
              <a16:creationId xmlns:a16="http://schemas.microsoft.com/office/drawing/2014/main" xmlns="" id="{00000000-0008-0000-0600-000000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21" name="Text Box 114">
          <a:extLst>
            <a:ext uri="{FF2B5EF4-FFF2-40B4-BE49-F238E27FC236}">
              <a16:creationId xmlns:a16="http://schemas.microsoft.com/office/drawing/2014/main" xmlns="" id="{00000000-0008-0000-0600-000001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22" name="Text Box 115">
          <a:extLst>
            <a:ext uri="{FF2B5EF4-FFF2-40B4-BE49-F238E27FC236}">
              <a16:creationId xmlns:a16="http://schemas.microsoft.com/office/drawing/2014/main" xmlns="" id="{00000000-0008-0000-0600-000002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23" name="Text Box 116">
          <a:extLst>
            <a:ext uri="{FF2B5EF4-FFF2-40B4-BE49-F238E27FC236}">
              <a16:creationId xmlns:a16="http://schemas.microsoft.com/office/drawing/2014/main" xmlns="" id="{00000000-0008-0000-0600-000003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24" name="Text Box 117">
          <a:extLst>
            <a:ext uri="{FF2B5EF4-FFF2-40B4-BE49-F238E27FC236}">
              <a16:creationId xmlns:a16="http://schemas.microsoft.com/office/drawing/2014/main" xmlns="" id="{00000000-0008-0000-0600-000004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62</xdr:row>
      <xdr:rowOff>0</xdr:rowOff>
    </xdr:from>
    <xdr:to>
      <xdr:col>29</xdr:col>
      <xdr:colOff>2247900</xdr:colOff>
      <xdr:row>62</xdr:row>
      <xdr:rowOff>200025</xdr:rowOff>
    </xdr:to>
    <xdr:sp macro="" textlink="">
      <xdr:nvSpPr>
        <xdr:cNvPr id="5125" name="Text Box 118">
          <a:extLst>
            <a:ext uri="{FF2B5EF4-FFF2-40B4-BE49-F238E27FC236}">
              <a16:creationId xmlns:a16="http://schemas.microsoft.com/office/drawing/2014/main" xmlns="" id="{00000000-0008-0000-0600-000005140000}"/>
            </a:ext>
          </a:extLst>
        </xdr:cNvPr>
        <xdr:cNvSpPr txBox="1">
          <a:spLocks noChangeArrowheads="1"/>
        </xdr:cNvSpPr>
      </xdr:nvSpPr>
      <xdr:spPr bwMode="auto">
        <a:xfrm>
          <a:off x="26498550" y="291369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209550</xdr:rowOff>
    </xdr:to>
    <xdr:sp macro="" textlink="">
      <xdr:nvSpPr>
        <xdr:cNvPr id="5126" name="Text Box 119">
          <a:extLst>
            <a:ext uri="{FF2B5EF4-FFF2-40B4-BE49-F238E27FC236}">
              <a16:creationId xmlns:a16="http://schemas.microsoft.com/office/drawing/2014/main" xmlns="" id="{00000000-0008-0000-0600-00000614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496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107</xdr:row>
      <xdr:rowOff>209550</xdr:rowOff>
    </xdr:to>
    <xdr:sp macro="" textlink="">
      <xdr:nvSpPr>
        <xdr:cNvPr id="5127" name="Text Box 120">
          <a:extLst>
            <a:ext uri="{FF2B5EF4-FFF2-40B4-BE49-F238E27FC236}">
              <a16:creationId xmlns:a16="http://schemas.microsoft.com/office/drawing/2014/main" xmlns="" id="{00000000-0008-0000-0600-00000714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7496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28" name="Text Box 123">
          <a:extLst>
            <a:ext uri="{FF2B5EF4-FFF2-40B4-BE49-F238E27FC236}">
              <a16:creationId xmlns:a16="http://schemas.microsoft.com/office/drawing/2014/main" xmlns="" id="{00000000-0008-0000-0600-000008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29" name="Text Box 124">
          <a:extLst>
            <a:ext uri="{FF2B5EF4-FFF2-40B4-BE49-F238E27FC236}">
              <a16:creationId xmlns:a16="http://schemas.microsoft.com/office/drawing/2014/main" xmlns="" id="{00000000-0008-0000-0600-000009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30" name="Text Box 125">
          <a:extLst>
            <a:ext uri="{FF2B5EF4-FFF2-40B4-BE49-F238E27FC236}">
              <a16:creationId xmlns:a16="http://schemas.microsoft.com/office/drawing/2014/main" xmlns="" id="{00000000-0008-0000-0600-00000A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31" name="Text Box 126">
          <a:extLst>
            <a:ext uri="{FF2B5EF4-FFF2-40B4-BE49-F238E27FC236}">
              <a16:creationId xmlns:a16="http://schemas.microsoft.com/office/drawing/2014/main" xmlns="" id="{00000000-0008-0000-0600-00000B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32" name="Text Box 127">
          <a:extLst>
            <a:ext uri="{FF2B5EF4-FFF2-40B4-BE49-F238E27FC236}">
              <a16:creationId xmlns:a16="http://schemas.microsoft.com/office/drawing/2014/main" xmlns="" id="{00000000-0008-0000-0600-00000C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33" name="Text Box 128">
          <a:extLst>
            <a:ext uri="{FF2B5EF4-FFF2-40B4-BE49-F238E27FC236}">
              <a16:creationId xmlns:a16="http://schemas.microsoft.com/office/drawing/2014/main" xmlns="" id="{00000000-0008-0000-0600-00000D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34" name="Text Box 129">
          <a:extLst>
            <a:ext uri="{FF2B5EF4-FFF2-40B4-BE49-F238E27FC236}">
              <a16:creationId xmlns:a16="http://schemas.microsoft.com/office/drawing/2014/main" xmlns="" id="{00000000-0008-0000-0600-00000E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108</xdr:row>
      <xdr:rowOff>0</xdr:rowOff>
    </xdr:from>
    <xdr:to>
      <xdr:col>29</xdr:col>
      <xdr:colOff>2247900</xdr:colOff>
      <xdr:row>108</xdr:row>
      <xdr:rowOff>619125</xdr:rowOff>
    </xdr:to>
    <xdr:sp macro="" textlink="">
      <xdr:nvSpPr>
        <xdr:cNvPr id="5135" name="Text Box 130">
          <a:extLst>
            <a:ext uri="{FF2B5EF4-FFF2-40B4-BE49-F238E27FC236}">
              <a16:creationId xmlns:a16="http://schemas.microsoft.com/office/drawing/2014/main" xmlns="" id="{00000000-0008-0000-0600-00000F14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36" name="Text Box 26">
          <a:extLst>
            <a:ext uri="{FF2B5EF4-FFF2-40B4-BE49-F238E27FC236}">
              <a16:creationId xmlns:a16="http://schemas.microsoft.com/office/drawing/2014/main" xmlns="" id="{00000000-0008-0000-0600-000010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37" name="Text Box 27">
          <a:extLst>
            <a:ext uri="{FF2B5EF4-FFF2-40B4-BE49-F238E27FC236}">
              <a16:creationId xmlns:a16="http://schemas.microsoft.com/office/drawing/2014/main" xmlns="" id="{00000000-0008-0000-0600-000011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38" name="Text Box 28">
          <a:extLst>
            <a:ext uri="{FF2B5EF4-FFF2-40B4-BE49-F238E27FC236}">
              <a16:creationId xmlns:a16="http://schemas.microsoft.com/office/drawing/2014/main" xmlns="" id="{00000000-0008-0000-0600-000012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39" name="Text Box 29">
          <a:extLst>
            <a:ext uri="{FF2B5EF4-FFF2-40B4-BE49-F238E27FC236}">
              <a16:creationId xmlns:a16="http://schemas.microsoft.com/office/drawing/2014/main" xmlns="" id="{00000000-0008-0000-0600-000013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0" name="Text Box 30">
          <a:extLst>
            <a:ext uri="{FF2B5EF4-FFF2-40B4-BE49-F238E27FC236}">
              <a16:creationId xmlns:a16="http://schemas.microsoft.com/office/drawing/2014/main" xmlns="" id="{00000000-0008-0000-0600-000014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1" name="Text Box 31">
          <a:extLst>
            <a:ext uri="{FF2B5EF4-FFF2-40B4-BE49-F238E27FC236}">
              <a16:creationId xmlns:a16="http://schemas.microsoft.com/office/drawing/2014/main" xmlns="" id="{00000000-0008-0000-0600-000015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2" name="Text Box 32">
          <a:extLst>
            <a:ext uri="{FF2B5EF4-FFF2-40B4-BE49-F238E27FC236}">
              <a16:creationId xmlns:a16="http://schemas.microsoft.com/office/drawing/2014/main" xmlns="" id="{00000000-0008-0000-0600-000016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3" name="Text Box 33">
          <a:extLst>
            <a:ext uri="{FF2B5EF4-FFF2-40B4-BE49-F238E27FC236}">
              <a16:creationId xmlns:a16="http://schemas.microsoft.com/office/drawing/2014/main" xmlns="" id="{00000000-0008-0000-0600-000017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4" name="Text Box 34">
          <a:extLst>
            <a:ext uri="{FF2B5EF4-FFF2-40B4-BE49-F238E27FC236}">
              <a16:creationId xmlns:a16="http://schemas.microsoft.com/office/drawing/2014/main" xmlns="" id="{00000000-0008-0000-0600-000018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5" name="Text Box 35">
          <a:extLst>
            <a:ext uri="{FF2B5EF4-FFF2-40B4-BE49-F238E27FC236}">
              <a16:creationId xmlns:a16="http://schemas.microsoft.com/office/drawing/2014/main" xmlns="" id="{00000000-0008-0000-0600-000019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6" name="Text Box 36">
          <a:extLst>
            <a:ext uri="{FF2B5EF4-FFF2-40B4-BE49-F238E27FC236}">
              <a16:creationId xmlns:a16="http://schemas.microsoft.com/office/drawing/2014/main" xmlns="" id="{00000000-0008-0000-0600-00001A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7" name="Text Box 37">
          <a:extLst>
            <a:ext uri="{FF2B5EF4-FFF2-40B4-BE49-F238E27FC236}">
              <a16:creationId xmlns:a16="http://schemas.microsoft.com/office/drawing/2014/main" xmlns="" id="{00000000-0008-0000-0600-00001B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8" name="Text Box 38">
          <a:extLst>
            <a:ext uri="{FF2B5EF4-FFF2-40B4-BE49-F238E27FC236}">
              <a16:creationId xmlns:a16="http://schemas.microsoft.com/office/drawing/2014/main" xmlns="" id="{00000000-0008-0000-0600-00001C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49" name="Text Box 39">
          <a:extLst>
            <a:ext uri="{FF2B5EF4-FFF2-40B4-BE49-F238E27FC236}">
              <a16:creationId xmlns:a16="http://schemas.microsoft.com/office/drawing/2014/main" xmlns="" id="{00000000-0008-0000-0600-00001D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0" name="Text Box 40">
          <a:extLst>
            <a:ext uri="{FF2B5EF4-FFF2-40B4-BE49-F238E27FC236}">
              <a16:creationId xmlns:a16="http://schemas.microsoft.com/office/drawing/2014/main" xmlns="" id="{00000000-0008-0000-0600-00001E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1" name="Text Box 41">
          <a:extLst>
            <a:ext uri="{FF2B5EF4-FFF2-40B4-BE49-F238E27FC236}">
              <a16:creationId xmlns:a16="http://schemas.microsoft.com/office/drawing/2014/main" xmlns="" id="{00000000-0008-0000-0600-00001F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2" name="Text Box 42">
          <a:extLst>
            <a:ext uri="{FF2B5EF4-FFF2-40B4-BE49-F238E27FC236}">
              <a16:creationId xmlns:a16="http://schemas.microsoft.com/office/drawing/2014/main" xmlns="" id="{00000000-0008-0000-0600-000020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3" name="Text Box 43">
          <a:extLst>
            <a:ext uri="{FF2B5EF4-FFF2-40B4-BE49-F238E27FC236}">
              <a16:creationId xmlns:a16="http://schemas.microsoft.com/office/drawing/2014/main" xmlns="" id="{00000000-0008-0000-0600-000021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4" name="Text Box 44">
          <a:extLst>
            <a:ext uri="{FF2B5EF4-FFF2-40B4-BE49-F238E27FC236}">
              <a16:creationId xmlns:a16="http://schemas.microsoft.com/office/drawing/2014/main" xmlns="" id="{00000000-0008-0000-0600-000022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5" name="Text Box 45">
          <a:extLst>
            <a:ext uri="{FF2B5EF4-FFF2-40B4-BE49-F238E27FC236}">
              <a16:creationId xmlns:a16="http://schemas.microsoft.com/office/drawing/2014/main" xmlns="" id="{00000000-0008-0000-0600-000023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6" name="Text Box 46">
          <a:extLst>
            <a:ext uri="{FF2B5EF4-FFF2-40B4-BE49-F238E27FC236}">
              <a16:creationId xmlns:a16="http://schemas.microsoft.com/office/drawing/2014/main" xmlns="" id="{00000000-0008-0000-0600-000024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7" name="Text Box 47">
          <a:extLst>
            <a:ext uri="{FF2B5EF4-FFF2-40B4-BE49-F238E27FC236}">
              <a16:creationId xmlns:a16="http://schemas.microsoft.com/office/drawing/2014/main" xmlns="" id="{00000000-0008-0000-0600-000025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8" name="Text Box 49">
          <a:extLst>
            <a:ext uri="{FF2B5EF4-FFF2-40B4-BE49-F238E27FC236}">
              <a16:creationId xmlns:a16="http://schemas.microsoft.com/office/drawing/2014/main" xmlns="" id="{00000000-0008-0000-0600-000026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59" name="Text Box 50">
          <a:extLst>
            <a:ext uri="{FF2B5EF4-FFF2-40B4-BE49-F238E27FC236}">
              <a16:creationId xmlns:a16="http://schemas.microsoft.com/office/drawing/2014/main" xmlns="" id="{00000000-0008-0000-0600-000027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0" name="Text Box 51">
          <a:extLst>
            <a:ext uri="{FF2B5EF4-FFF2-40B4-BE49-F238E27FC236}">
              <a16:creationId xmlns:a16="http://schemas.microsoft.com/office/drawing/2014/main" xmlns="" id="{00000000-0008-0000-0600-000028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1" name="Text Box 52">
          <a:extLst>
            <a:ext uri="{FF2B5EF4-FFF2-40B4-BE49-F238E27FC236}">
              <a16:creationId xmlns:a16="http://schemas.microsoft.com/office/drawing/2014/main" xmlns="" id="{00000000-0008-0000-0600-000029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2" name="Text Box 53">
          <a:extLst>
            <a:ext uri="{FF2B5EF4-FFF2-40B4-BE49-F238E27FC236}">
              <a16:creationId xmlns:a16="http://schemas.microsoft.com/office/drawing/2014/main" xmlns="" id="{00000000-0008-0000-0600-00002A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3" name="Text Box 54">
          <a:extLst>
            <a:ext uri="{FF2B5EF4-FFF2-40B4-BE49-F238E27FC236}">
              <a16:creationId xmlns:a16="http://schemas.microsoft.com/office/drawing/2014/main" xmlns="" id="{00000000-0008-0000-0600-00002B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4" name="Text Box 55">
          <a:extLst>
            <a:ext uri="{FF2B5EF4-FFF2-40B4-BE49-F238E27FC236}">
              <a16:creationId xmlns:a16="http://schemas.microsoft.com/office/drawing/2014/main" xmlns="" id="{00000000-0008-0000-0600-00002C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5" name="Text Box 56">
          <a:extLst>
            <a:ext uri="{FF2B5EF4-FFF2-40B4-BE49-F238E27FC236}">
              <a16:creationId xmlns:a16="http://schemas.microsoft.com/office/drawing/2014/main" xmlns="" id="{00000000-0008-0000-0600-00002D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6" name="Text Box 57">
          <a:extLst>
            <a:ext uri="{FF2B5EF4-FFF2-40B4-BE49-F238E27FC236}">
              <a16:creationId xmlns:a16="http://schemas.microsoft.com/office/drawing/2014/main" xmlns="" id="{00000000-0008-0000-0600-00002E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7" name="Text Box 58">
          <a:extLst>
            <a:ext uri="{FF2B5EF4-FFF2-40B4-BE49-F238E27FC236}">
              <a16:creationId xmlns:a16="http://schemas.microsoft.com/office/drawing/2014/main" xmlns="" id="{00000000-0008-0000-0600-00002F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8" name="Text Box 59">
          <a:extLst>
            <a:ext uri="{FF2B5EF4-FFF2-40B4-BE49-F238E27FC236}">
              <a16:creationId xmlns:a16="http://schemas.microsoft.com/office/drawing/2014/main" xmlns="" id="{00000000-0008-0000-0600-000030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69" name="Text Box 60">
          <a:extLst>
            <a:ext uri="{FF2B5EF4-FFF2-40B4-BE49-F238E27FC236}">
              <a16:creationId xmlns:a16="http://schemas.microsoft.com/office/drawing/2014/main" xmlns="" id="{00000000-0008-0000-0600-000031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0" name="Text Box 61">
          <a:extLst>
            <a:ext uri="{FF2B5EF4-FFF2-40B4-BE49-F238E27FC236}">
              <a16:creationId xmlns:a16="http://schemas.microsoft.com/office/drawing/2014/main" xmlns="" id="{00000000-0008-0000-0600-000032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1" name="Text Box 62">
          <a:extLst>
            <a:ext uri="{FF2B5EF4-FFF2-40B4-BE49-F238E27FC236}">
              <a16:creationId xmlns:a16="http://schemas.microsoft.com/office/drawing/2014/main" xmlns="" id="{00000000-0008-0000-0600-000033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2" name="Text Box 63">
          <a:extLst>
            <a:ext uri="{FF2B5EF4-FFF2-40B4-BE49-F238E27FC236}">
              <a16:creationId xmlns:a16="http://schemas.microsoft.com/office/drawing/2014/main" xmlns="" id="{00000000-0008-0000-0600-000034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3" name="Text Box 64">
          <a:extLst>
            <a:ext uri="{FF2B5EF4-FFF2-40B4-BE49-F238E27FC236}">
              <a16:creationId xmlns:a16="http://schemas.microsoft.com/office/drawing/2014/main" xmlns="" id="{00000000-0008-0000-0600-000035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4" name="Text Box 65">
          <a:extLst>
            <a:ext uri="{FF2B5EF4-FFF2-40B4-BE49-F238E27FC236}">
              <a16:creationId xmlns:a16="http://schemas.microsoft.com/office/drawing/2014/main" xmlns="" id="{00000000-0008-0000-0600-000036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5" name="Text Box 66">
          <a:extLst>
            <a:ext uri="{FF2B5EF4-FFF2-40B4-BE49-F238E27FC236}">
              <a16:creationId xmlns:a16="http://schemas.microsoft.com/office/drawing/2014/main" xmlns="" id="{00000000-0008-0000-0600-000037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6" name="Text Box 67">
          <a:extLst>
            <a:ext uri="{FF2B5EF4-FFF2-40B4-BE49-F238E27FC236}">
              <a16:creationId xmlns:a16="http://schemas.microsoft.com/office/drawing/2014/main" xmlns="" id="{00000000-0008-0000-0600-000038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7" name="Text Box 68">
          <a:extLst>
            <a:ext uri="{FF2B5EF4-FFF2-40B4-BE49-F238E27FC236}">
              <a16:creationId xmlns:a16="http://schemas.microsoft.com/office/drawing/2014/main" xmlns="" id="{00000000-0008-0000-0600-000039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8" name="Text Box 69">
          <a:extLst>
            <a:ext uri="{FF2B5EF4-FFF2-40B4-BE49-F238E27FC236}">
              <a16:creationId xmlns:a16="http://schemas.microsoft.com/office/drawing/2014/main" xmlns="" id="{00000000-0008-0000-0600-00003A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79" name="Text Box 70">
          <a:extLst>
            <a:ext uri="{FF2B5EF4-FFF2-40B4-BE49-F238E27FC236}">
              <a16:creationId xmlns:a16="http://schemas.microsoft.com/office/drawing/2014/main" xmlns="" id="{00000000-0008-0000-0600-00003B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0" name="Text Box 71">
          <a:extLst>
            <a:ext uri="{FF2B5EF4-FFF2-40B4-BE49-F238E27FC236}">
              <a16:creationId xmlns:a16="http://schemas.microsoft.com/office/drawing/2014/main" xmlns="" id="{00000000-0008-0000-0600-00003C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1" name="Text Box 72">
          <a:extLst>
            <a:ext uri="{FF2B5EF4-FFF2-40B4-BE49-F238E27FC236}">
              <a16:creationId xmlns:a16="http://schemas.microsoft.com/office/drawing/2014/main" xmlns="" id="{00000000-0008-0000-0600-00003D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2" name="Text Box 73">
          <a:extLst>
            <a:ext uri="{FF2B5EF4-FFF2-40B4-BE49-F238E27FC236}">
              <a16:creationId xmlns:a16="http://schemas.microsoft.com/office/drawing/2014/main" xmlns="" id="{00000000-0008-0000-0600-00003E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3" name="Text Box 74">
          <a:extLst>
            <a:ext uri="{FF2B5EF4-FFF2-40B4-BE49-F238E27FC236}">
              <a16:creationId xmlns:a16="http://schemas.microsoft.com/office/drawing/2014/main" xmlns="" id="{00000000-0008-0000-0600-00003F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4" name="Text Box 75">
          <a:extLst>
            <a:ext uri="{FF2B5EF4-FFF2-40B4-BE49-F238E27FC236}">
              <a16:creationId xmlns:a16="http://schemas.microsoft.com/office/drawing/2014/main" xmlns="" id="{00000000-0008-0000-0600-000040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5" name="Text Box 76">
          <a:extLst>
            <a:ext uri="{FF2B5EF4-FFF2-40B4-BE49-F238E27FC236}">
              <a16:creationId xmlns:a16="http://schemas.microsoft.com/office/drawing/2014/main" xmlns="" id="{00000000-0008-0000-0600-000041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6" name="Text Box 77">
          <a:extLst>
            <a:ext uri="{FF2B5EF4-FFF2-40B4-BE49-F238E27FC236}">
              <a16:creationId xmlns:a16="http://schemas.microsoft.com/office/drawing/2014/main" xmlns="" id="{00000000-0008-0000-0600-000042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7" name="Text Box 78">
          <a:extLst>
            <a:ext uri="{FF2B5EF4-FFF2-40B4-BE49-F238E27FC236}">
              <a16:creationId xmlns:a16="http://schemas.microsoft.com/office/drawing/2014/main" xmlns="" id="{00000000-0008-0000-0600-000043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8" name="Text Box 79">
          <a:extLst>
            <a:ext uri="{FF2B5EF4-FFF2-40B4-BE49-F238E27FC236}">
              <a16:creationId xmlns:a16="http://schemas.microsoft.com/office/drawing/2014/main" xmlns="" id="{00000000-0008-0000-0600-000044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89" name="Text Box 80">
          <a:extLst>
            <a:ext uri="{FF2B5EF4-FFF2-40B4-BE49-F238E27FC236}">
              <a16:creationId xmlns:a16="http://schemas.microsoft.com/office/drawing/2014/main" xmlns="" id="{00000000-0008-0000-0600-000045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0" name="Text Box 81">
          <a:extLst>
            <a:ext uri="{FF2B5EF4-FFF2-40B4-BE49-F238E27FC236}">
              <a16:creationId xmlns:a16="http://schemas.microsoft.com/office/drawing/2014/main" xmlns="" id="{00000000-0008-0000-0600-000046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1" name="Text Box 82">
          <a:extLst>
            <a:ext uri="{FF2B5EF4-FFF2-40B4-BE49-F238E27FC236}">
              <a16:creationId xmlns:a16="http://schemas.microsoft.com/office/drawing/2014/main" xmlns="" id="{00000000-0008-0000-0600-000047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2" name="Text Box 83">
          <a:extLst>
            <a:ext uri="{FF2B5EF4-FFF2-40B4-BE49-F238E27FC236}">
              <a16:creationId xmlns:a16="http://schemas.microsoft.com/office/drawing/2014/main" xmlns="" id="{00000000-0008-0000-0600-000048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3" name="Text Box 84">
          <a:extLst>
            <a:ext uri="{FF2B5EF4-FFF2-40B4-BE49-F238E27FC236}">
              <a16:creationId xmlns:a16="http://schemas.microsoft.com/office/drawing/2014/main" xmlns="" id="{00000000-0008-0000-0600-000049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4" name="Text Box 85">
          <a:extLst>
            <a:ext uri="{FF2B5EF4-FFF2-40B4-BE49-F238E27FC236}">
              <a16:creationId xmlns:a16="http://schemas.microsoft.com/office/drawing/2014/main" xmlns="" id="{00000000-0008-0000-0600-00004A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5" name="Text Box 86">
          <a:extLst>
            <a:ext uri="{FF2B5EF4-FFF2-40B4-BE49-F238E27FC236}">
              <a16:creationId xmlns:a16="http://schemas.microsoft.com/office/drawing/2014/main" xmlns="" id="{00000000-0008-0000-0600-00004B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6" name="Text Box 87">
          <a:extLst>
            <a:ext uri="{FF2B5EF4-FFF2-40B4-BE49-F238E27FC236}">
              <a16:creationId xmlns:a16="http://schemas.microsoft.com/office/drawing/2014/main" xmlns="" id="{00000000-0008-0000-0600-00004C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7" name="Text Box 88">
          <a:extLst>
            <a:ext uri="{FF2B5EF4-FFF2-40B4-BE49-F238E27FC236}">
              <a16:creationId xmlns:a16="http://schemas.microsoft.com/office/drawing/2014/main" xmlns="" id="{00000000-0008-0000-0600-00004D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8" name="Text Box 89">
          <a:extLst>
            <a:ext uri="{FF2B5EF4-FFF2-40B4-BE49-F238E27FC236}">
              <a16:creationId xmlns:a16="http://schemas.microsoft.com/office/drawing/2014/main" xmlns="" id="{00000000-0008-0000-0600-00004E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199" name="Text Box 90">
          <a:extLst>
            <a:ext uri="{FF2B5EF4-FFF2-40B4-BE49-F238E27FC236}">
              <a16:creationId xmlns:a16="http://schemas.microsoft.com/office/drawing/2014/main" xmlns="" id="{00000000-0008-0000-0600-00004F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200" name="Text Box 91">
          <a:extLst>
            <a:ext uri="{FF2B5EF4-FFF2-40B4-BE49-F238E27FC236}">
              <a16:creationId xmlns:a16="http://schemas.microsoft.com/office/drawing/2014/main" xmlns="" id="{00000000-0008-0000-0600-000050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94</xdr:row>
      <xdr:rowOff>0</xdr:rowOff>
    </xdr:from>
    <xdr:to>
      <xdr:col>29</xdr:col>
      <xdr:colOff>2162175</xdr:colOff>
      <xdr:row>94</xdr:row>
      <xdr:rowOff>161925</xdr:rowOff>
    </xdr:to>
    <xdr:sp macro="" textlink="">
      <xdr:nvSpPr>
        <xdr:cNvPr id="5201" name="Text Box 92">
          <a:extLst>
            <a:ext uri="{FF2B5EF4-FFF2-40B4-BE49-F238E27FC236}">
              <a16:creationId xmlns:a16="http://schemas.microsoft.com/office/drawing/2014/main" xmlns="" id="{00000000-0008-0000-0600-000051140000}"/>
            </a:ext>
          </a:extLst>
        </xdr:cNvPr>
        <xdr:cNvSpPr txBox="1">
          <a:spLocks noChangeArrowheads="1"/>
        </xdr:cNvSpPr>
      </xdr:nvSpPr>
      <xdr:spPr bwMode="auto">
        <a:xfrm>
          <a:off x="26498550" y="534162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02" name="Text Box 26">
          <a:extLst>
            <a:ext uri="{FF2B5EF4-FFF2-40B4-BE49-F238E27FC236}">
              <a16:creationId xmlns:a16="http://schemas.microsoft.com/office/drawing/2014/main" xmlns="" id="{00000000-0008-0000-0600-000052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03" name="Text Box 27">
          <a:extLst>
            <a:ext uri="{FF2B5EF4-FFF2-40B4-BE49-F238E27FC236}">
              <a16:creationId xmlns:a16="http://schemas.microsoft.com/office/drawing/2014/main" xmlns="" id="{00000000-0008-0000-0600-000053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04" name="Text Box 28">
          <a:extLst>
            <a:ext uri="{FF2B5EF4-FFF2-40B4-BE49-F238E27FC236}">
              <a16:creationId xmlns:a16="http://schemas.microsoft.com/office/drawing/2014/main" xmlns="" id="{00000000-0008-0000-0600-000054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05" name="Text Box 29">
          <a:extLst>
            <a:ext uri="{FF2B5EF4-FFF2-40B4-BE49-F238E27FC236}">
              <a16:creationId xmlns:a16="http://schemas.microsoft.com/office/drawing/2014/main" xmlns="" id="{00000000-0008-0000-0600-000055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06" name="Text Box 30">
          <a:extLst>
            <a:ext uri="{FF2B5EF4-FFF2-40B4-BE49-F238E27FC236}">
              <a16:creationId xmlns:a16="http://schemas.microsoft.com/office/drawing/2014/main" xmlns="" id="{00000000-0008-0000-0600-000056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07" name="Text Box 31">
          <a:extLst>
            <a:ext uri="{FF2B5EF4-FFF2-40B4-BE49-F238E27FC236}">
              <a16:creationId xmlns:a16="http://schemas.microsoft.com/office/drawing/2014/main" xmlns="" id="{00000000-0008-0000-0600-000057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08" name="Text Box 32">
          <a:extLst>
            <a:ext uri="{FF2B5EF4-FFF2-40B4-BE49-F238E27FC236}">
              <a16:creationId xmlns:a16="http://schemas.microsoft.com/office/drawing/2014/main" xmlns="" id="{00000000-0008-0000-0600-000058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09" name="Text Box 33">
          <a:extLst>
            <a:ext uri="{FF2B5EF4-FFF2-40B4-BE49-F238E27FC236}">
              <a16:creationId xmlns:a16="http://schemas.microsoft.com/office/drawing/2014/main" xmlns="" id="{00000000-0008-0000-0600-000059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0" name="Text Box 34">
          <a:extLst>
            <a:ext uri="{FF2B5EF4-FFF2-40B4-BE49-F238E27FC236}">
              <a16:creationId xmlns:a16="http://schemas.microsoft.com/office/drawing/2014/main" xmlns="" id="{00000000-0008-0000-0600-00005A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1" name="Text Box 35">
          <a:extLst>
            <a:ext uri="{FF2B5EF4-FFF2-40B4-BE49-F238E27FC236}">
              <a16:creationId xmlns:a16="http://schemas.microsoft.com/office/drawing/2014/main" xmlns="" id="{00000000-0008-0000-0600-00005B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2" name="Text Box 36">
          <a:extLst>
            <a:ext uri="{FF2B5EF4-FFF2-40B4-BE49-F238E27FC236}">
              <a16:creationId xmlns:a16="http://schemas.microsoft.com/office/drawing/2014/main" xmlns="" id="{00000000-0008-0000-0600-00005C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3" name="Text Box 37">
          <a:extLst>
            <a:ext uri="{FF2B5EF4-FFF2-40B4-BE49-F238E27FC236}">
              <a16:creationId xmlns:a16="http://schemas.microsoft.com/office/drawing/2014/main" xmlns="" id="{00000000-0008-0000-0600-00005D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4" name="Text Box 38">
          <a:extLst>
            <a:ext uri="{FF2B5EF4-FFF2-40B4-BE49-F238E27FC236}">
              <a16:creationId xmlns:a16="http://schemas.microsoft.com/office/drawing/2014/main" xmlns="" id="{00000000-0008-0000-0600-00005E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5" name="Text Box 39">
          <a:extLst>
            <a:ext uri="{FF2B5EF4-FFF2-40B4-BE49-F238E27FC236}">
              <a16:creationId xmlns:a16="http://schemas.microsoft.com/office/drawing/2014/main" xmlns="" id="{00000000-0008-0000-0600-00005F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6" name="Text Box 40">
          <a:extLst>
            <a:ext uri="{FF2B5EF4-FFF2-40B4-BE49-F238E27FC236}">
              <a16:creationId xmlns:a16="http://schemas.microsoft.com/office/drawing/2014/main" xmlns="" id="{00000000-0008-0000-0600-000060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7" name="Text Box 41">
          <a:extLst>
            <a:ext uri="{FF2B5EF4-FFF2-40B4-BE49-F238E27FC236}">
              <a16:creationId xmlns:a16="http://schemas.microsoft.com/office/drawing/2014/main" xmlns="" id="{00000000-0008-0000-0600-000061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8" name="Text Box 42">
          <a:extLst>
            <a:ext uri="{FF2B5EF4-FFF2-40B4-BE49-F238E27FC236}">
              <a16:creationId xmlns:a16="http://schemas.microsoft.com/office/drawing/2014/main" xmlns="" id="{00000000-0008-0000-0600-000062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19" name="Text Box 43">
          <a:extLst>
            <a:ext uri="{FF2B5EF4-FFF2-40B4-BE49-F238E27FC236}">
              <a16:creationId xmlns:a16="http://schemas.microsoft.com/office/drawing/2014/main" xmlns="" id="{00000000-0008-0000-0600-000063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0" name="Text Box 44">
          <a:extLst>
            <a:ext uri="{FF2B5EF4-FFF2-40B4-BE49-F238E27FC236}">
              <a16:creationId xmlns:a16="http://schemas.microsoft.com/office/drawing/2014/main" xmlns="" id="{00000000-0008-0000-0600-000064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1" name="Text Box 45">
          <a:extLst>
            <a:ext uri="{FF2B5EF4-FFF2-40B4-BE49-F238E27FC236}">
              <a16:creationId xmlns:a16="http://schemas.microsoft.com/office/drawing/2014/main" xmlns="" id="{00000000-0008-0000-0600-000065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2" name="Text Box 46">
          <a:extLst>
            <a:ext uri="{FF2B5EF4-FFF2-40B4-BE49-F238E27FC236}">
              <a16:creationId xmlns:a16="http://schemas.microsoft.com/office/drawing/2014/main" xmlns="" id="{00000000-0008-0000-0600-000066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3" name="Text Box 47">
          <a:extLst>
            <a:ext uri="{FF2B5EF4-FFF2-40B4-BE49-F238E27FC236}">
              <a16:creationId xmlns:a16="http://schemas.microsoft.com/office/drawing/2014/main" xmlns="" id="{00000000-0008-0000-0600-000067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4" name="Text Box 49">
          <a:extLst>
            <a:ext uri="{FF2B5EF4-FFF2-40B4-BE49-F238E27FC236}">
              <a16:creationId xmlns:a16="http://schemas.microsoft.com/office/drawing/2014/main" xmlns="" id="{00000000-0008-0000-0600-000068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5" name="Text Box 50">
          <a:extLst>
            <a:ext uri="{FF2B5EF4-FFF2-40B4-BE49-F238E27FC236}">
              <a16:creationId xmlns:a16="http://schemas.microsoft.com/office/drawing/2014/main" xmlns="" id="{00000000-0008-0000-0600-000069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6" name="Text Box 51">
          <a:extLst>
            <a:ext uri="{FF2B5EF4-FFF2-40B4-BE49-F238E27FC236}">
              <a16:creationId xmlns:a16="http://schemas.microsoft.com/office/drawing/2014/main" xmlns="" id="{00000000-0008-0000-0600-00006A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7" name="Text Box 52">
          <a:extLst>
            <a:ext uri="{FF2B5EF4-FFF2-40B4-BE49-F238E27FC236}">
              <a16:creationId xmlns:a16="http://schemas.microsoft.com/office/drawing/2014/main" xmlns="" id="{00000000-0008-0000-0600-00006B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8" name="Text Box 53">
          <a:extLst>
            <a:ext uri="{FF2B5EF4-FFF2-40B4-BE49-F238E27FC236}">
              <a16:creationId xmlns:a16="http://schemas.microsoft.com/office/drawing/2014/main" xmlns="" id="{00000000-0008-0000-0600-00006C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29" name="Text Box 54">
          <a:extLst>
            <a:ext uri="{FF2B5EF4-FFF2-40B4-BE49-F238E27FC236}">
              <a16:creationId xmlns:a16="http://schemas.microsoft.com/office/drawing/2014/main" xmlns="" id="{00000000-0008-0000-0600-00006D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0" name="Text Box 55">
          <a:extLst>
            <a:ext uri="{FF2B5EF4-FFF2-40B4-BE49-F238E27FC236}">
              <a16:creationId xmlns:a16="http://schemas.microsoft.com/office/drawing/2014/main" xmlns="" id="{00000000-0008-0000-0600-00006E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1" name="Text Box 56">
          <a:extLst>
            <a:ext uri="{FF2B5EF4-FFF2-40B4-BE49-F238E27FC236}">
              <a16:creationId xmlns:a16="http://schemas.microsoft.com/office/drawing/2014/main" xmlns="" id="{00000000-0008-0000-0600-00006F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2" name="Text Box 57">
          <a:extLst>
            <a:ext uri="{FF2B5EF4-FFF2-40B4-BE49-F238E27FC236}">
              <a16:creationId xmlns:a16="http://schemas.microsoft.com/office/drawing/2014/main" xmlns="" id="{00000000-0008-0000-0600-000070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3" name="Text Box 58">
          <a:extLst>
            <a:ext uri="{FF2B5EF4-FFF2-40B4-BE49-F238E27FC236}">
              <a16:creationId xmlns:a16="http://schemas.microsoft.com/office/drawing/2014/main" xmlns="" id="{00000000-0008-0000-0600-000071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4" name="Text Box 59">
          <a:extLst>
            <a:ext uri="{FF2B5EF4-FFF2-40B4-BE49-F238E27FC236}">
              <a16:creationId xmlns:a16="http://schemas.microsoft.com/office/drawing/2014/main" xmlns="" id="{00000000-0008-0000-0600-000072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5" name="Text Box 60">
          <a:extLst>
            <a:ext uri="{FF2B5EF4-FFF2-40B4-BE49-F238E27FC236}">
              <a16:creationId xmlns:a16="http://schemas.microsoft.com/office/drawing/2014/main" xmlns="" id="{00000000-0008-0000-0600-000073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6" name="Text Box 61">
          <a:extLst>
            <a:ext uri="{FF2B5EF4-FFF2-40B4-BE49-F238E27FC236}">
              <a16:creationId xmlns:a16="http://schemas.microsoft.com/office/drawing/2014/main" xmlns="" id="{00000000-0008-0000-0600-000074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7" name="Text Box 62">
          <a:extLst>
            <a:ext uri="{FF2B5EF4-FFF2-40B4-BE49-F238E27FC236}">
              <a16:creationId xmlns:a16="http://schemas.microsoft.com/office/drawing/2014/main" xmlns="" id="{00000000-0008-0000-0600-000075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8" name="Text Box 63">
          <a:extLst>
            <a:ext uri="{FF2B5EF4-FFF2-40B4-BE49-F238E27FC236}">
              <a16:creationId xmlns:a16="http://schemas.microsoft.com/office/drawing/2014/main" xmlns="" id="{00000000-0008-0000-0600-000076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39" name="Text Box 64">
          <a:extLst>
            <a:ext uri="{FF2B5EF4-FFF2-40B4-BE49-F238E27FC236}">
              <a16:creationId xmlns:a16="http://schemas.microsoft.com/office/drawing/2014/main" xmlns="" id="{00000000-0008-0000-0600-000077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0" name="Text Box 65">
          <a:extLst>
            <a:ext uri="{FF2B5EF4-FFF2-40B4-BE49-F238E27FC236}">
              <a16:creationId xmlns:a16="http://schemas.microsoft.com/office/drawing/2014/main" xmlns="" id="{00000000-0008-0000-0600-000078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1" name="Text Box 66">
          <a:extLst>
            <a:ext uri="{FF2B5EF4-FFF2-40B4-BE49-F238E27FC236}">
              <a16:creationId xmlns:a16="http://schemas.microsoft.com/office/drawing/2014/main" xmlns="" id="{00000000-0008-0000-0600-000079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2" name="Text Box 67">
          <a:extLst>
            <a:ext uri="{FF2B5EF4-FFF2-40B4-BE49-F238E27FC236}">
              <a16:creationId xmlns:a16="http://schemas.microsoft.com/office/drawing/2014/main" xmlns="" id="{00000000-0008-0000-0600-00007A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3" name="Text Box 68">
          <a:extLst>
            <a:ext uri="{FF2B5EF4-FFF2-40B4-BE49-F238E27FC236}">
              <a16:creationId xmlns:a16="http://schemas.microsoft.com/office/drawing/2014/main" xmlns="" id="{00000000-0008-0000-0600-00007B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4" name="Text Box 69">
          <a:extLst>
            <a:ext uri="{FF2B5EF4-FFF2-40B4-BE49-F238E27FC236}">
              <a16:creationId xmlns:a16="http://schemas.microsoft.com/office/drawing/2014/main" xmlns="" id="{00000000-0008-0000-0600-00007C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5" name="Text Box 70">
          <a:extLst>
            <a:ext uri="{FF2B5EF4-FFF2-40B4-BE49-F238E27FC236}">
              <a16:creationId xmlns:a16="http://schemas.microsoft.com/office/drawing/2014/main" xmlns="" id="{00000000-0008-0000-0600-00007D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6" name="Text Box 71">
          <a:extLst>
            <a:ext uri="{FF2B5EF4-FFF2-40B4-BE49-F238E27FC236}">
              <a16:creationId xmlns:a16="http://schemas.microsoft.com/office/drawing/2014/main" xmlns="" id="{00000000-0008-0000-0600-00007E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7" name="Text Box 72">
          <a:extLst>
            <a:ext uri="{FF2B5EF4-FFF2-40B4-BE49-F238E27FC236}">
              <a16:creationId xmlns:a16="http://schemas.microsoft.com/office/drawing/2014/main" xmlns="" id="{00000000-0008-0000-0600-00007F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8" name="Text Box 73">
          <a:extLst>
            <a:ext uri="{FF2B5EF4-FFF2-40B4-BE49-F238E27FC236}">
              <a16:creationId xmlns:a16="http://schemas.microsoft.com/office/drawing/2014/main" xmlns="" id="{00000000-0008-0000-0600-000080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49" name="Text Box 74">
          <a:extLst>
            <a:ext uri="{FF2B5EF4-FFF2-40B4-BE49-F238E27FC236}">
              <a16:creationId xmlns:a16="http://schemas.microsoft.com/office/drawing/2014/main" xmlns="" id="{00000000-0008-0000-0600-000081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0" name="Text Box 75">
          <a:extLst>
            <a:ext uri="{FF2B5EF4-FFF2-40B4-BE49-F238E27FC236}">
              <a16:creationId xmlns:a16="http://schemas.microsoft.com/office/drawing/2014/main" xmlns="" id="{00000000-0008-0000-0600-000082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1" name="Text Box 76">
          <a:extLst>
            <a:ext uri="{FF2B5EF4-FFF2-40B4-BE49-F238E27FC236}">
              <a16:creationId xmlns:a16="http://schemas.microsoft.com/office/drawing/2014/main" xmlns="" id="{00000000-0008-0000-0600-000083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2" name="Text Box 77">
          <a:extLst>
            <a:ext uri="{FF2B5EF4-FFF2-40B4-BE49-F238E27FC236}">
              <a16:creationId xmlns:a16="http://schemas.microsoft.com/office/drawing/2014/main" xmlns="" id="{00000000-0008-0000-0600-000084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3" name="Text Box 78">
          <a:extLst>
            <a:ext uri="{FF2B5EF4-FFF2-40B4-BE49-F238E27FC236}">
              <a16:creationId xmlns:a16="http://schemas.microsoft.com/office/drawing/2014/main" xmlns="" id="{00000000-0008-0000-0600-000085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4" name="Text Box 79">
          <a:extLst>
            <a:ext uri="{FF2B5EF4-FFF2-40B4-BE49-F238E27FC236}">
              <a16:creationId xmlns:a16="http://schemas.microsoft.com/office/drawing/2014/main" xmlns="" id="{00000000-0008-0000-0600-000086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5" name="Text Box 80">
          <a:extLst>
            <a:ext uri="{FF2B5EF4-FFF2-40B4-BE49-F238E27FC236}">
              <a16:creationId xmlns:a16="http://schemas.microsoft.com/office/drawing/2014/main" xmlns="" id="{00000000-0008-0000-0600-000087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6" name="Text Box 81">
          <a:extLst>
            <a:ext uri="{FF2B5EF4-FFF2-40B4-BE49-F238E27FC236}">
              <a16:creationId xmlns:a16="http://schemas.microsoft.com/office/drawing/2014/main" xmlns="" id="{00000000-0008-0000-0600-000088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7" name="Text Box 82">
          <a:extLst>
            <a:ext uri="{FF2B5EF4-FFF2-40B4-BE49-F238E27FC236}">
              <a16:creationId xmlns:a16="http://schemas.microsoft.com/office/drawing/2014/main" xmlns="" id="{00000000-0008-0000-0600-000089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8" name="Text Box 83">
          <a:extLst>
            <a:ext uri="{FF2B5EF4-FFF2-40B4-BE49-F238E27FC236}">
              <a16:creationId xmlns:a16="http://schemas.microsoft.com/office/drawing/2014/main" xmlns="" id="{00000000-0008-0000-0600-00008A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59" name="Text Box 84">
          <a:extLst>
            <a:ext uri="{FF2B5EF4-FFF2-40B4-BE49-F238E27FC236}">
              <a16:creationId xmlns:a16="http://schemas.microsoft.com/office/drawing/2014/main" xmlns="" id="{00000000-0008-0000-0600-00008B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60" name="Text Box 85">
          <a:extLst>
            <a:ext uri="{FF2B5EF4-FFF2-40B4-BE49-F238E27FC236}">
              <a16:creationId xmlns:a16="http://schemas.microsoft.com/office/drawing/2014/main" xmlns="" id="{00000000-0008-0000-0600-00008C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61" name="Text Box 86">
          <a:extLst>
            <a:ext uri="{FF2B5EF4-FFF2-40B4-BE49-F238E27FC236}">
              <a16:creationId xmlns:a16="http://schemas.microsoft.com/office/drawing/2014/main" xmlns="" id="{00000000-0008-0000-0600-00008D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62" name="Text Box 87">
          <a:extLst>
            <a:ext uri="{FF2B5EF4-FFF2-40B4-BE49-F238E27FC236}">
              <a16:creationId xmlns:a16="http://schemas.microsoft.com/office/drawing/2014/main" xmlns="" id="{00000000-0008-0000-0600-00008E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63" name="Text Box 88">
          <a:extLst>
            <a:ext uri="{FF2B5EF4-FFF2-40B4-BE49-F238E27FC236}">
              <a16:creationId xmlns:a16="http://schemas.microsoft.com/office/drawing/2014/main" xmlns="" id="{00000000-0008-0000-0600-00008F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64" name="Text Box 89">
          <a:extLst>
            <a:ext uri="{FF2B5EF4-FFF2-40B4-BE49-F238E27FC236}">
              <a16:creationId xmlns:a16="http://schemas.microsoft.com/office/drawing/2014/main" xmlns="" id="{00000000-0008-0000-0600-000090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65" name="Text Box 90">
          <a:extLst>
            <a:ext uri="{FF2B5EF4-FFF2-40B4-BE49-F238E27FC236}">
              <a16:creationId xmlns:a16="http://schemas.microsoft.com/office/drawing/2014/main" xmlns="" id="{00000000-0008-0000-0600-000091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66" name="Text Box 91">
          <a:extLst>
            <a:ext uri="{FF2B5EF4-FFF2-40B4-BE49-F238E27FC236}">
              <a16:creationId xmlns:a16="http://schemas.microsoft.com/office/drawing/2014/main" xmlns="" id="{00000000-0008-0000-0600-000092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97</xdr:row>
      <xdr:rowOff>0</xdr:rowOff>
    </xdr:from>
    <xdr:ext cx="76200" cy="200025"/>
    <xdr:sp macro="" textlink="">
      <xdr:nvSpPr>
        <xdr:cNvPr id="5267" name="Text Box 92">
          <a:extLst>
            <a:ext uri="{FF2B5EF4-FFF2-40B4-BE49-F238E27FC236}">
              <a16:creationId xmlns:a16="http://schemas.microsoft.com/office/drawing/2014/main" xmlns="" id="{00000000-0008-0000-0600-000093140000}"/>
            </a:ext>
          </a:extLst>
        </xdr:cNvPr>
        <xdr:cNvSpPr txBox="1">
          <a:spLocks noChangeArrowheads="1"/>
        </xdr:cNvSpPr>
      </xdr:nvSpPr>
      <xdr:spPr bwMode="auto">
        <a:xfrm>
          <a:off x="26498550" y="5633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68" name="Text Box 26">
          <a:extLst>
            <a:ext uri="{FF2B5EF4-FFF2-40B4-BE49-F238E27FC236}">
              <a16:creationId xmlns:a16="http://schemas.microsoft.com/office/drawing/2014/main" xmlns="" id="{00000000-0008-0000-0600-000094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69" name="Text Box 27">
          <a:extLst>
            <a:ext uri="{FF2B5EF4-FFF2-40B4-BE49-F238E27FC236}">
              <a16:creationId xmlns:a16="http://schemas.microsoft.com/office/drawing/2014/main" xmlns="" id="{00000000-0008-0000-0600-000095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0" name="Text Box 28">
          <a:extLst>
            <a:ext uri="{FF2B5EF4-FFF2-40B4-BE49-F238E27FC236}">
              <a16:creationId xmlns:a16="http://schemas.microsoft.com/office/drawing/2014/main" xmlns="" id="{00000000-0008-0000-0600-000096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1" name="Text Box 29">
          <a:extLst>
            <a:ext uri="{FF2B5EF4-FFF2-40B4-BE49-F238E27FC236}">
              <a16:creationId xmlns:a16="http://schemas.microsoft.com/office/drawing/2014/main" xmlns="" id="{00000000-0008-0000-0600-000097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2" name="Text Box 30">
          <a:extLst>
            <a:ext uri="{FF2B5EF4-FFF2-40B4-BE49-F238E27FC236}">
              <a16:creationId xmlns:a16="http://schemas.microsoft.com/office/drawing/2014/main" xmlns="" id="{00000000-0008-0000-0600-000098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3" name="Text Box 31">
          <a:extLst>
            <a:ext uri="{FF2B5EF4-FFF2-40B4-BE49-F238E27FC236}">
              <a16:creationId xmlns:a16="http://schemas.microsoft.com/office/drawing/2014/main" xmlns="" id="{00000000-0008-0000-0600-000099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4" name="Text Box 32">
          <a:extLst>
            <a:ext uri="{FF2B5EF4-FFF2-40B4-BE49-F238E27FC236}">
              <a16:creationId xmlns:a16="http://schemas.microsoft.com/office/drawing/2014/main" xmlns="" id="{00000000-0008-0000-0600-00009A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5" name="Text Box 33">
          <a:extLst>
            <a:ext uri="{FF2B5EF4-FFF2-40B4-BE49-F238E27FC236}">
              <a16:creationId xmlns:a16="http://schemas.microsoft.com/office/drawing/2014/main" xmlns="" id="{00000000-0008-0000-0600-00009B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6" name="Text Box 34">
          <a:extLst>
            <a:ext uri="{FF2B5EF4-FFF2-40B4-BE49-F238E27FC236}">
              <a16:creationId xmlns:a16="http://schemas.microsoft.com/office/drawing/2014/main" xmlns="" id="{00000000-0008-0000-0600-00009C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7" name="Text Box 35">
          <a:extLst>
            <a:ext uri="{FF2B5EF4-FFF2-40B4-BE49-F238E27FC236}">
              <a16:creationId xmlns:a16="http://schemas.microsoft.com/office/drawing/2014/main" xmlns="" id="{00000000-0008-0000-0600-00009D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8" name="Text Box 36">
          <a:extLst>
            <a:ext uri="{FF2B5EF4-FFF2-40B4-BE49-F238E27FC236}">
              <a16:creationId xmlns:a16="http://schemas.microsoft.com/office/drawing/2014/main" xmlns="" id="{00000000-0008-0000-0600-00009E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79" name="Text Box 37">
          <a:extLst>
            <a:ext uri="{FF2B5EF4-FFF2-40B4-BE49-F238E27FC236}">
              <a16:creationId xmlns:a16="http://schemas.microsoft.com/office/drawing/2014/main" xmlns="" id="{00000000-0008-0000-0600-00009F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0" name="Text Box 38">
          <a:extLst>
            <a:ext uri="{FF2B5EF4-FFF2-40B4-BE49-F238E27FC236}">
              <a16:creationId xmlns:a16="http://schemas.microsoft.com/office/drawing/2014/main" xmlns="" id="{00000000-0008-0000-0600-0000A0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1" name="Text Box 39">
          <a:extLst>
            <a:ext uri="{FF2B5EF4-FFF2-40B4-BE49-F238E27FC236}">
              <a16:creationId xmlns:a16="http://schemas.microsoft.com/office/drawing/2014/main" xmlns="" id="{00000000-0008-0000-0600-0000A1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2" name="Text Box 40">
          <a:extLst>
            <a:ext uri="{FF2B5EF4-FFF2-40B4-BE49-F238E27FC236}">
              <a16:creationId xmlns:a16="http://schemas.microsoft.com/office/drawing/2014/main" xmlns="" id="{00000000-0008-0000-0600-0000A2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3" name="Text Box 41">
          <a:extLst>
            <a:ext uri="{FF2B5EF4-FFF2-40B4-BE49-F238E27FC236}">
              <a16:creationId xmlns:a16="http://schemas.microsoft.com/office/drawing/2014/main" xmlns="" id="{00000000-0008-0000-0600-0000A3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4" name="Text Box 42">
          <a:extLst>
            <a:ext uri="{FF2B5EF4-FFF2-40B4-BE49-F238E27FC236}">
              <a16:creationId xmlns:a16="http://schemas.microsoft.com/office/drawing/2014/main" xmlns="" id="{00000000-0008-0000-0600-0000A4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5" name="Text Box 43">
          <a:extLst>
            <a:ext uri="{FF2B5EF4-FFF2-40B4-BE49-F238E27FC236}">
              <a16:creationId xmlns:a16="http://schemas.microsoft.com/office/drawing/2014/main" xmlns="" id="{00000000-0008-0000-0600-0000A5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6" name="Text Box 44">
          <a:extLst>
            <a:ext uri="{FF2B5EF4-FFF2-40B4-BE49-F238E27FC236}">
              <a16:creationId xmlns:a16="http://schemas.microsoft.com/office/drawing/2014/main" xmlns="" id="{00000000-0008-0000-0600-0000A6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7" name="Text Box 45">
          <a:extLst>
            <a:ext uri="{FF2B5EF4-FFF2-40B4-BE49-F238E27FC236}">
              <a16:creationId xmlns:a16="http://schemas.microsoft.com/office/drawing/2014/main" xmlns="" id="{00000000-0008-0000-0600-0000A7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8" name="Text Box 46">
          <a:extLst>
            <a:ext uri="{FF2B5EF4-FFF2-40B4-BE49-F238E27FC236}">
              <a16:creationId xmlns:a16="http://schemas.microsoft.com/office/drawing/2014/main" xmlns="" id="{00000000-0008-0000-0600-0000A8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89" name="Text Box 47">
          <a:extLst>
            <a:ext uri="{FF2B5EF4-FFF2-40B4-BE49-F238E27FC236}">
              <a16:creationId xmlns:a16="http://schemas.microsoft.com/office/drawing/2014/main" xmlns="" id="{00000000-0008-0000-0600-0000A9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0" name="Text Box 49">
          <a:extLst>
            <a:ext uri="{FF2B5EF4-FFF2-40B4-BE49-F238E27FC236}">
              <a16:creationId xmlns:a16="http://schemas.microsoft.com/office/drawing/2014/main" xmlns="" id="{00000000-0008-0000-0600-0000AA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1" name="Text Box 50">
          <a:extLst>
            <a:ext uri="{FF2B5EF4-FFF2-40B4-BE49-F238E27FC236}">
              <a16:creationId xmlns:a16="http://schemas.microsoft.com/office/drawing/2014/main" xmlns="" id="{00000000-0008-0000-0600-0000AB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2" name="Text Box 51">
          <a:extLst>
            <a:ext uri="{FF2B5EF4-FFF2-40B4-BE49-F238E27FC236}">
              <a16:creationId xmlns:a16="http://schemas.microsoft.com/office/drawing/2014/main" xmlns="" id="{00000000-0008-0000-0600-0000AC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3" name="Text Box 52">
          <a:extLst>
            <a:ext uri="{FF2B5EF4-FFF2-40B4-BE49-F238E27FC236}">
              <a16:creationId xmlns:a16="http://schemas.microsoft.com/office/drawing/2014/main" xmlns="" id="{00000000-0008-0000-0600-0000AD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4" name="Text Box 53">
          <a:extLst>
            <a:ext uri="{FF2B5EF4-FFF2-40B4-BE49-F238E27FC236}">
              <a16:creationId xmlns:a16="http://schemas.microsoft.com/office/drawing/2014/main" xmlns="" id="{00000000-0008-0000-0600-0000AE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5" name="Text Box 54">
          <a:extLst>
            <a:ext uri="{FF2B5EF4-FFF2-40B4-BE49-F238E27FC236}">
              <a16:creationId xmlns:a16="http://schemas.microsoft.com/office/drawing/2014/main" xmlns="" id="{00000000-0008-0000-0600-0000AF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6" name="Text Box 55">
          <a:extLst>
            <a:ext uri="{FF2B5EF4-FFF2-40B4-BE49-F238E27FC236}">
              <a16:creationId xmlns:a16="http://schemas.microsoft.com/office/drawing/2014/main" xmlns="" id="{00000000-0008-0000-0600-0000B0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7" name="Text Box 56">
          <a:extLst>
            <a:ext uri="{FF2B5EF4-FFF2-40B4-BE49-F238E27FC236}">
              <a16:creationId xmlns:a16="http://schemas.microsoft.com/office/drawing/2014/main" xmlns="" id="{00000000-0008-0000-0600-0000B1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8" name="Text Box 57">
          <a:extLst>
            <a:ext uri="{FF2B5EF4-FFF2-40B4-BE49-F238E27FC236}">
              <a16:creationId xmlns:a16="http://schemas.microsoft.com/office/drawing/2014/main" xmlns="" id="{00000000-0008-0000-0600-0000B2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299" name="Text Box 58">
          <a:extLst>
            <a:ext uri="{FF2B5EF4-FFF2-40B4-BE49-F238E27FC236}">
              <a16:creationId xmlns:a16="http://schemas.microsoft.com/office/drawing/2014/main" xmlns="" id="{00000000-0008-0000-0600-0000B3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0" name="Text Box 59">
          <a:extLst>
            <a:ext uri="{FF2B5EF4-FFF2-40B4-BE49-F238E27FC236}">
              <a16:creationId xmlns:a16="http://schemas.microsoft.com/office/drawing/2014/main" xmlns="" id="{00000000-0008-0000-0600-0000B4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1" name="Text Box 60">
          <a:extLst>
            <a:ext uri="{FF2B5EF4-FFF2-40B4-BE49-F238E27FC236}">
              <a16:creationId xmlns:a16="http://schemas.microsoft.com/office/drawing/2014/main" xmlns="" id="{00000000-0008-0000-0600-0000B5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2" name="Text Box 61">
          <a:extLst>
            <a:ext uri="{FF2B5EF4-FFF2-40B4-BE49-F238E27FC236}">
              <a16:creationId xmlns:a16="http://schemas.microsoft.com/office/drawing/2014/main" xmlns="" id="{00000000-0008-0000-0600-0000B6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3" name="Text Box 62">
          <a:extLst>
            <a:ext uri="{FF2B5EF4-FFF2-40B4-BE49-F238E27FC236}">
              <a16:creationId xmlns:a16="http://schemas.microsoft.com/office/drawing/2014/main" xmlns="" id="{00000000-0008-0000-0600-0000B7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4" name="Text Box 63">
          <a:extLst>
            <a:ext uri="{FF2B5EF4-FFF2-40B4-BE49-F238E27FC236}">
              <a16:creationId xmlns:a16="http://schemas.microsoft.com/office/drawing/2014/main" xmlns="" id="{00000000-0008-0000-0600-0000B8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5" name="Text Box 64">
          <a:extLst>
            <a:ext uri="{FF2B5EF4-FFF2-40B4-BE49-F238E27FC236}">
              <a16:creationId xmlns:a16="http://schemas.microsoft.com/office/drawing/2014/main" xmlns="" id="{00000000-0008-0000-0600-0000B9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6" name="Text Box 65">
          <a:extLst>
            <a:ext uri="{FF2B5EF4-FFF2-40B4-BE49-F238E27FC236}">
              <a16:creationId xmlns:a16="http://schemas.microsoft.com/office/drawing/2014/main" xmlns="" id="{00000000-0008-0000-0600-0000BA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7" name="Text Box 66">
          <a:extLst>
            <a:ext uri="{FF2B5EF4-FFF2-40B4-BE49-F238E27FC236}">
              <a16:creationId xmlns:a16="http://schemas.microsoft.com/office/drawing/2014/main" xmlns="" id="{00000000-0008-0000-0600-0000BB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8" name="Text Box 67">
          <a:extLst>
            <a:ext uri="{FF2B5EF4-FFF2-40B4-BE49-F238E27FC236}">
              <a16:creationId xmlns:a16="http://schemas.microsoft.com/office/drawing/2014/main" xmlns="" id="{00000000-0008-0000-0600-0000BC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09" name="Text Box 68">
          <a:extLst>
            <a:ext uri="{FF2B5EF4-FFF2-40B4-BE49-F238E27FC236}">
              <a16:creationId xmlns:a16="http://schemas.microsoft.com/office/drawing/2014/main" xmlns="" id="{00000000-0008-0000-0600-0000BD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0" name="Text Box 69">
          <a:extLst>
            <a:ext uri="{FF2B5EF4-FFF2-40B4-BE49-F238E27FC236}">
              <a16:creationId xmlns:a16="http://schemas.microsoft.com/office/drawing/2014/main" xmlns="" id="{00000000-0008-0000-0600-0000BE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1" name="Text Box 70">
          <a:extLst>
            <a:ext uri="{FF2B5EF4-FFF2-40B4-BE49-F238E27FC236}">
              <a16:creationId xmlns:a16="http://schemas.microsoft.com/office/drawing/2014/main" xmlns="" id="{00000000-0008-0000-0600-0000BF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2" name="Text Box 71">
          <a:extLst>
            <a:ext uri="{FF2B5EF4-FFF2-40B4-BE49-F238E27FC236}">
              <a16:creationId xmlns:a16="http://schemas.microsoft.com/office/drawing/2014/main" xmlns="" id="{00000000-0008-0000-0600-0000C0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3" name="Text Box 72">
          <a:extLst>
            <a:ext uri="{FF2B5EF4-FFF2-40B4-BE49-F238E27FC236}">
              <a16:creationId xmlns:a16="http://schemas.microsoft.com/office/drawing/2014/main" xmlns="" id="{00000000-0008-0000-0600-0000C1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4" name="Text Box 73">
          <a:extLst>
            <a:ext uri="{FF2B5EF4-FFF2-40B4-BE49-F238E27FC236}">
              <a16:creationId xmlns:a16="http://schemas.microsoft.com/office/drawing/2014/main" xmlns="" id="{00000000-0008-0000-0600-0000C2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5" name="Text Box 74">
          <a:extLst>
            <a:ext uri="{FF2B5EF4-FFF2-40B4-BE49-F238E27FC236}">
              <a16:creationId xmlns:a16="http://schemas.microsoft.com/office/drawing/2014/main" xmlns="" id="{00000000-0008-0000-0600-0000C3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6" name="Text Box 75">
          <a:extLst>
            <a:ext uri="{FF2B5EF4-FFF2-40B4-BE49-F238E27FC236}">
              <a16:creationId xmlns:a16="http://schemas.microsoft.com/office/drawing/2014/main" xmlns="" id="{00000000-0008-0000-0600-0000C4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7" name="Text Box 76">
          <a:extLst>
            <a:ext uri="{FF2B5EF4-FFF2-40B4-BE49-F238E27FC236}">
              <a16:creationId xmlns:a16="http://schemas.microsoft.com/office/drawing/2014/main" xmlns="" id="{00000000-0008-0000-0600-0000C5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8" name="Text Box 77">
          <a:extLst>
            <a:ext uri="{FF2B5EF4-FFF2-40B4-BE49-F238E27FC236}">
              <a16:creationId xmlns:a16="http://schemas.microsoft.com/office/drawing/2014/main" xmlns="" id="{00000000-0008-0000-0600-0000C6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19" name="Text Box 78">
          <a:extLst>
            <a:ext uri="{FF2B5EF4-FFF2-40B4-BE49-F238E27FC236}">
              <a16:creationId xmlns:a16="http://schemas.microsoft.com/office/drawing/2014/main" xmlns="" id="{00000000-0008-0000-0600-0000C7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0" name="Text Box 79">
          <a:extLst>
            <a:ext uri="{FF2B5EF4-FFF2-40B4-BE49-F238E27FC236}">
              <a16:creationId xmlns:a16="http://schemas.microsoft.com/office/drawing/2014/main" xmlns="" id="{00000000-0008-0000-0600-0000C8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1" name="Text Box 80">
          <a:extLst>
            <a:ext uri="{FF2B5EF4-FFF2-40B4-BE49-F238E27FC236}">
              <a16:creationId xmlns:a16="http://schemas.microsoft.com/office/drawing/2014/main" xmlns="" id="{00000000-0008-0000-0600-0000C9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2" name="Text Box 81">
          <a:extLst>
            <a:ext uri="{FF2B5EF4-FFF2-40B4-BE49-F238E27FC236}">
              <a16:creationId xmlns:a16="http://schemas.microsoft.com/office/drawing/2014/main" xmlns="" id="{00000000-0008-0000-0600-0000CA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3" name="Text Box 82">
          <a:extLst>
            <a:ext uri="{FF2B5EF4-FFF2-40B4-BE49-F238E27FC236}">
              <a16:creationId xmlns:a16="http://schemas.microsoft.com/office/drawing/2014/main" xmlns="" id="{00000000-0008-0000-0600-0000CB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4" name="Text Box 83">
          <a:extLst>
            <a:ext uri="{FF2B5EF4-FFF2-40B4-BE49-F238E27FC236}">
              <a16:creationId xmlns:a16="http://schemas.microsoft.com/office/drawing/2014/main" xmlns="" id="{00000000-0008-0000-0600-0000CC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5" name="Text Box 84">
          <a:extLst>
            <a:ext uri="{FF2B5EF4-FFF2-40B4-BE49-F238E27FC236}">
              <a16:creationId xmlns:a16="http://schemas.microsoft.com/office/drawing/2014/main" xmlns="" id="{00000000-0008-0000-0600-0000CD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6" name="Text Box 85">
          <a:extLst>
            <a:ext uri="{FF2B5EF4-FFF2-40B4-BE49-F238E27FC236}">
              <a16:creationId xmlns:a16="http://schemas.microsoft.com/office/drawing/2014/main" xmlns="" id="{00000000-0008-0000-0600-0000CE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7" name="Text Box 86">
          <a:extLst>
            <a:ext uri="{FF2B5EF4-FFF2-40B4-BE49-F238E27FC236}">
              <a16:creationId xmlns:a16="http://schemas.microsoft.com/office/drawing/2014/main" xmlns="" id="{00000000-0008-0000-0600-0000CF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8" name="Text Box 87">
          <a:extLst>
            <a:ext uri="{FF2B5EF4-FFF2-40B4-BE49-F238E27FC236}">
              <a16:creationId xmlns:a16="http://schemas.microsoft.com/office/drawing/2014/main" xmlns="" id="{00000000-0008-0000-0600-0000D0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29" name="Text Box 88">
          <a:extLst>
            <a:ext uri="{FF2B5EF4-FFF2-40B4-BE49-F238E27FC236}">
              <a16:creationId xmlns:a16="http://schemas.microsoft.com/office/drawing/2014/main" xmlns="" id="{00000000-0008-0000-0600-0000D1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0" name="Text Box 89">
          <a:extLst>
            <a:ext uri="{FF2B5EF4-FFF2-40B4-BE49-F238E27FC236}">
              <a16:creationId xmlns:a16="http://schemas.microsoft.com/office/drawing/2014/main" xmlns="" id="{00000000-0008-0000-0600-0000D2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1" name="Text Box 90">
          <a:extLst>
            <a:ext uri="{FF2B5EF4-FFF2-40B4-BE49-F238E27FC236}">
              <a16:creationId xmlns:a16="http://schemas.microsoft.com/office/drawing/2014/main" xmlns="" id="{00000000-0008-0000-0600-0000D3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2" name="Text Box 91">
          <a:extLst>
            <a:ext uri="{FF2B5EF4-FFF2-40B4-BE49-F238E27FC236}">
              <a16:creationId xmlns:a16="http://schemas.microsoft.com/office/drawing/2014/main" xmlns="" id="{00000000-0008-0000-0600-0000D4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3" name="Text Box 92">
          <a:extLst>
            <a:ext uri="{FF2B5EF4-FFF2-40B4-BE49-F238E27FC236}">
              <a16:creationId xmlns:a16="http://schemas.microsoft.com/office/drawing/2014/main" xmlns="" id="{00000000-0008-0000-0600-0000D5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4" name="Text Box 3">
          <a:extLst>
            <a:ext uri="{FF2B5EF4-FFF2-40B4-BE49-F238E27FC236}">
              <a16:creationId xmlns:a16="http://schemas.microsoft.com/office/drawing/2014/main" xmlns="" id="{00000000-0008-0000-0600-0000D6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xmlns="" id="{00000000-0008-0000-0600-0000D7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6" name="Text Box 5">
          <a:extLst>
            <a:ext uri="{FF2B5EF4-FFF2-40B4-BE49-F238E27FC236}">
              <a16:creationId xmlns:a16="http://schemas.microsoft.com/office/drawing/2014/main" xmlns="" id="{00000000-0008-0000-0600-0000D8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7" name="Text Box 6">
          <a:extLst>
            <a:ext uri="{FF2B5EF4-FFF2-40B4-BE49-F238E27FC236}">
              <a16:creationId xmlns:a16="http://schemas.microsoft.com/office/drawing/2014/main" xmlns="" id="{00000000-0008-0000-0600-0000D9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8" name="Text Box 7">
          <a:extLst>
            <a:ext uri="{FF2B5EF4-FFF2-40B4-BE49-F238E27FC236}">
              <a16:creationId xmlns:a16="http://schemas.microsoft.com/office/drawing/2014/main" xmlns="" id="{00000000-0008-0000-0600-0000DA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39" name="Text Box 8">
          <a:extLst>
            <a:ext uri="{FF2B5EF4-FFF2-40B4-BE49-F238E27FC236}">
              <a16:creationId xmlns:a16="http://schemas.microsoft.com/office/drawing/2014/main" xmlns="" id="{00000000-0008-0000-0600-0000DB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0" name="Text Box 9">
          <a:extLst>
            <a:ext uri="{FF2B5EF4-FFF2-40B4-BE49-F238E27FC236}">
              <a16:creationId xmlns:a16="http://schemas.microsoft.com/office/drawing/2014/main" xmlns="" id="{00000000-0008-0000-0600-0000DC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1" name="Text Box 10">
          <a:extLst>
            <a:ext uri="{FF2B5EF4-FFF2-40B4-BE49-F238E27FC236}">
              <a16:creationId xmlns:a16="http://schemas.microsoft.com/office/drawing/2014/main" xmlns="" id="{00000000-0008-0000-0600-0000DD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2" name="Text Box 11">
          <a:extLst>
            <a:ext uri="{FF2B5EF4-FFF2-40B4-BE49-F238E27FC236}">
              <a16:creationId xmlns:a16="http://schemas.microsoft.com/office/drawing/2014/main" xmlns="" id="{00000000-0008-0000-0600-0000DE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3" name="Text Box 12">
          <a:extLst>
            <a:ext uri="{FF2B5EF4-FFF2-40B4-BE49-F238E27FC236}">
              <a16:creationId xmlns:a16="http://schemas.microsoft.com/office/drawing/2014/main" xmlns="" id="{00000000-0008-0000-0600-0000DF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4" name="Text Box 13">
          <a:extLst>
            <a:ext uri="{FF2B5EF4-FFF2-40B4-BE49-F238E27FC236}">
              <a16:creationId xmlns:a16="http://schemas.microsoft.com/office/drawing/2014/main" xmlns="" id="{00000000-0008-0000-0600-0000E0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xmlns="" id="{00000000-0008-0000-0600-0000E1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xmlns="" id="{00000000-0008-0000-0600-0000E2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7" name="Text Box 16">
          <a:extLst>
            <a:ext uri="{FF2B5EF4-FFF2-40B4-BE49-F238E27FC236}">
              <a16:creationId xmlns:a16="http://schemas.microsoft.com/office/drawing/2014/main" xmlns="" id="{00000000-0008-0000-0600-0000E3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8" name="Text Box 17">
          <a:extLst>
            <a:ext uri="{FF2B5EF4-FFF2-40B4-BE49-F238E27FC236}">
              <a16:creationId xmlns:a16="http://schemas.microsoft.com/office/drawing/2014/main" xmlns="" id="{00000000-0008-0000-0600-0000E4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49" name="Text Box 18">
          <a:extLst>
            <a:ext uri="{FF2B5EF4-FFF2-40B4-BE49-F238E27FC236}">
              <a16:creationId xmlns:a16="http://schemas.microsoft.com/office/drawing/2014/main" xmlns="" id="{00000000-0008-0000-0600-0000E5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0" name="Text Box 19">
          <a:extLst>
            <a:ext uri="{FF2B5EF4-FFF2-40B4-BE49-F238E27FC236}">
              <a16:creationId xmlns:a16="http://schemas.microsoft.com/office/drawing/2014/main" xmlns="" id="{00000000-0008-0000-0600-0000E6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1" name="Text Box 20">
          <a:extLst>
            <a:ext uri="{FF2B5EF4-FFF2-40B4-BE49-F238E27FC236}">
              <a16:creationId xmlns:a16="http://schemas.microsoft.com/office/drawing/2014/main" xmlns="" id="{00000000-0008-0000-0600-0000E7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2" name="Text Box 21">
          <a:extLst>
            <a:ext uri="{FF2B5EF4-FFF2-40B4-BE49-F238E27FC236}">
              <a16:creationId xmlns:a16="http://schemas.microsoft.com/office/drawing/2014/main" xmlns="" id="{00000000-0008-0000-0600-0000E8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3" name="Text Box 22">
          <a:extLst>
            <a:ext uri="{FF2B5EF4-FFF2-40B4-BE49-F238E27FC236}">
              <a16:creationId xmlns:a16="http://schemas.microsoft.com/office/drawing/2014/main" xmlns="" id="{00000000-0008-0000-0600-0000E9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4" name="Text Box 23">
          <a:extLst>
            <a:ext uri="{FF2B5EF4-FFF2-40B4-BE49-F238E27FC236}">
              <a16:creationId xmlns:a16="http://schemas.microsoft.com/office/drawing/2014/main" xmlns="" id="{00000000-0008-0000-0600-0000EA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5" name="Text Box 24">
          <a:extLst>
            <a:ext uri="{FF2B5EF4-FFF2-40B4-BE49-F238E27FC236}">
              <a16:creationId xmlns:a16="http://schemas.microsoft.com/office/drawing/2014/main" xmlns="" id="{00000000-0008-0000-0600-0000EB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6" name="Text Box 25">
          <a:extLst>
            <a:ext uri="{FF2B5EF4-FFF2-40B4-BE49-F238E27FC236}">
              <a16:creationId xmlns:a16="http://schemas.microsoft.com/office/drawing/2014/main" xmlns="" id="{00000000-0008-0000-0600-0000EC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7" name="Text Box 48">
          <a:extLst>
            <a:ext uri="{FF2B5EF4-FFF2-40B4-BE49-F238E27FC236}">
              <a16:creationId xmlns:a16="http://schemas.microsoft.com/office/drawing/2014/main" xmlns="" id="{00000000-0008-0000-0600-0000ED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8" name="Text Box 93">
          <a:extLst>
            <a:ext uri="{FF2B5EF4-FFF2-40B4-BE49-F238E27FC236}">
              <a16:creationId xmlns:a16="http://schemas.microsoft.com/office/drawing/2014/main" xmlns="" id="{00000000-0008-0000-0600-0000EE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91</xdr:row>
      <xdr:rowOff>0</xdr:rowOff>
    </xdr:from>
    <xdr:to>
      <xdr:col>29</xdr:col>
      <xdr:colOff>2162175</xdr:colOff>
      <xdr:row>91</xdr:row>
      <xdr:rowOff>164570</xdr:rowOff>
    </xdr:to>
    <xdr:sp macro="" textlink="">
      <xdr:nvSpPr>
        <xdr:cNvPr id="5359" name="Text Box 94">
          <a:extLst>
            <a:ext uri="{FF2B5EF4-FFF2-40B4-BE49-F238E27FC236}">
              <a16:creationId xmlns:a16="http://schemas.microsoft.com/office/drawing/2014/main" xmlns="" id="{00000000-0008-0000-0600-0000EF14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1905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xmlns="" id="{00000000-0008-0000-0600-0000F0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xmlns="" id="{00000000-0008-0000-0600-0000F1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2" name="Text Box 5">
          <a:extLst>
            <a:ext uri="{FF2B5EF4-FFF2-40B4-BE49-F238E27FC236}">
              <a16:creationId xmlns:a16="http://schemas.microsoft.com/office/drawing/2014/main" xmlns="" id="{00000000-0008-0000-0600-0000F2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3" name="Text Box 6">
          <a:extLst>
            <a:ext uri="{FF2B5EF4-FFF2-40B4-BE49-F238E27FC236}">
              <a16:creationId xmlns:a16="http://schemas.microsoft.com/office/drawing/2014/main" xmlns="" id="{00000000-0008-0000-0600-0000F3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4" name="Text Box 7">
          <a:extLst>
            <a:ext uri="{FF2B5EF4-FFF2-40B4-BE49-F238E27FC236}">
              <a16:creationId xmlns:a16="http://schemas.microsoft.com/office/drawing/2014/main" xmlns="" id="{00000000-0008-0000-0600-0000F4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5" name="Text Box 8">
          <a:extLst>
            <a:ext uri="{FF2B5EF4-FFF2-40B4-BE49-F238E27FC236}">
              <a16:creationId xmlns:a16="http://schemas.microsoft.com/office/drawing/2014/main" xmlns="" id="{00000000-0008-0000-0600-0000F5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6" name="Text Box 9">
          <a:extLst>
            <a:ext uri="{FF2B5EF4-FFF2-40B4-BE49-F238E27FC236}">
              <a16:creationId xmlns:a16="http://schemas.microsoft.com/office/drawing/2014/main" xmlns="" id="{00000000-0008-0000-0600-0000F6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7" name="Text Box 10">
          <a:extLst>
            <a:ext uri="{FF2B5EF4-FFF2-40B4-BE49-F238E27FC236}">
              <a16:creationId xmlns:a16="http://schemas.microsoft.com/office/drawing/2014/main" xmlns="" id="{00000000-0008-0000-0600-0000F7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8" name="Text Box 11">
          <a:extLst>
            <a:ext uri="{FF2B5EF4-FFF2-40B4-BE49-F238E27FC236}">
              <a16:creationId xmlns:a16="http://schemas.microsoft.com/office/drawing/2014/main" xmlns="" id="{00000000-0008-0000-0600-0000F8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69" name="Text Box 12">
          <a:extLst>
            <a:ext uri="{FF2B5EF4-FFF2-40B4-BE49-F238E27FC236}">
              <a16:creationId xmlns:a16="http://schemas.microsoft.com/office/drawing/2014/main" xmlns="" id="{00000000-0008-0000-0600-0000F9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0" name="Text Box 13">
          <a:extLst>
            <a:ext uri="{FF2B5EF4-FFF2-40B4-BE49-F238E27FC236}">
              <a16:creationId xmlns:a16="http://schemas.microsoft.com/office/drawing/2014/main" xmlns="" id="{00000000-0008-0000-0600-0000FA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1" name="Text Box 14">
          <a:extLst>
            <a:ext uri="{FF2B5EF4-FFF2-40B4-BE49-F238E27FC236}">
              <a16:creationId xmlns:a16="http://schemas.microsoft.com/office/drawing/2014/main" xmlns="" id="{00000000-0008-0000-0600-0000FB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2" name="Text Box 15">
          <a:extLst>
            <a:ext uri="{FF2B5EF4-FFF2-40B4-BE49-F238E27FC236}">
              <a16:creationId xmlns:a16="http://schemas.microsoft.com/office/drawing/2014/main" xmlns="" id="{00000000-0008-0000-0600-0000FC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3" name="Text Box 16">
          <a:extLst>
            <a:ext uri="{FF2B5EF4-FFF2-40B4-BE49-F238E27FC236}">
              <a16:creationId xmlns:a16="http://schemas.microsoft.com/office/drawing/2014/main" xmlns="" id="{00000000-0008-0000-0600-0000FD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4" name="Text Box 17">
          <a:extLst>
            <a:ext uri="{FF2B5EF4-FFF2-40B4-BE49-F238E27FC236}">
              <a16:creationId xmlns:a16="http://schemas.microsoft.com/office/drawing/2014/main" xmlns="" id="{00000000-0008-0000-0600-0000FE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5" name="Text Box 18">
          <a:extLst>
            <a:ext uri="{FF2B5EF4-FFF2-40B4-BE49-F238E27FC236}">
              <a16:creationId xmlns:a16="http://schemas.microsoft.com/office/drawing/2014/main" xmlns="" id="{00000000-0008-0000-0600-0000FF14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6" name="Text Box 19">
          <a:extLst>
            <a:ext uri="{FF2B5EF4-FFF2-40B4-BE49-F238E27FC236}">
              <a16:creationId xmlns:a16="http://schemas.microsoft.com/office/drawing/2014/main" xmlns="" id="{00000000-0008-0000-0600-000000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7" name="Text Box 20">
          <a:extLst>
            <a:ext uri="{FF2B5EF4-FFF2-40B4-BE49-F238E27FC236}">
              <a16:creationId xmlns:a16="http://schemas.microsoft.com/office/drawing/2014/main" xmlns="" id="{00000000-0008-0000-0600-000001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8" name="Text Box 21">
          <a:extLst>
            <a:ext uri="{FF2B5EF4-FFF2-40B4-BE49-F238E27FC236}">
              <a16:creationId xmlns:a16="http://schemas.microsoft.com/office/drawing/2014/main" xmlns="" id="{00000000-0008-0000-0600-000002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79" name="Text Box 22">
          <a:extLst>
            <a:ext uri="{FF2B5EF4-FFF2-40B4-BE49-F238E27FC236}">
              <a16:creationId xmlns:a16="http://schemas.microsoft.com/office/drawing/2014/main" xmlns="" id="{00000000-0008-0000-0600-000003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80" name="Text Box 23">
          <a:extLst>
            <a:ext uri="{FF2B5EF4-FFF2-40B4-BE49-F238E27FC236}">
              <a16:creationId xmlns:a16="http://schemas.microsoft.com/office/drawing/2014/main" xmlns="" id="{00000000-0008-0000-0600-000004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81" name="Text Box 24">
          <a:extLst>
            <a:ext uri="{FF2B5EF4-FFF2-40B4-BE49-F238E27FC236}">
              <a16:creationId xmlns:a16="http://schemas.microsoft.com/office/drawing/2014/main" xmlns="" id="{00000000-0008-0000-0600-000005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82" name="Text Box 25">
          <a:extLst>
            <a:ext uri="{FF2B5EF4-FFF2-40B4-BE49-F238E27FC236}">
              <a16:creationId xmlns:a16="http://schemas.microsoft.com/office/drawing/2014/main" xmlns="" id="{00000000-0008-0000-0600-000006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83" name="Text Box 48">
          <a:extLst>
            <a:ext uri="{FF2B5EF4-FFF2-40B4-BE49-F238E27FC236}">
              <a16:creationId xmlns:a16="http://schemas.microsoft.com/office/drawing/2014/main" xmlns="" id="{00000000-0008-0000-0600-000007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84" name="Text Box 93">
          <a:extLst>
            <a:ext uri="{FF2B5EF4-FFF2-40B4-BE49-F238E27FC236}">
              <a16:creationId xmlns:a16="http://schemas.microsoft.com/office/drawing/2014/main" xmlns="" id="{00000000-0008-0000-0600-000008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90</xdr:row>
      <xdr:rowOff>0</xdr:rowOff>
    </xdr:from>
    <xdr:ext cx="76200" cy="200025"/>
    <xdr:sp macro="" textlink="">
      <xdr:nvSpPr>
        <xdr:cNvPr id="5385" name="Text Box 94">
          <a:extLst>
            <a:ext uri="{FF2B5EF4-FFF2-40B4-BE49-F238E27FC236}">
              <a16:creationId xmlns:a16="http://schemas.microsoft.com/office/drawing/2014/main" xmlns="" id="{00000000-0008-0000-0600-000009150000}"/>
            </a:ext>
          </a:extLst>
        </xdr:cNvPr>
        <xdr:cNvSpPr txBox="1">
          <a:spLocks noChangeArrowheads="1"/>
        </xdr:cNvSpPr>
      </xdr:nvSpPr>
      <xdr:spPr bwMode="auto">
        <a:xfrm>
          <a:off x="26498550" y="4967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69</xdr:row>
      <xdr:rowOff>0</xdr:rowOff>
    </xdr:from>
    <xdr:ext cx="76200" cy="200025"/>
    <xdr:sp macro="" textlink="">
      <xdr:nvSpPr>
        <xdr:cNvPr id="5386" name="Text Box 119">
          <a:extLst>
            <a:ext uri="{FF2B5EF4-FFF2-40B4-BE49-F238E27FC236}">
              <a16:creationId xmlns:a16="http://schemas.microsoft.com/office/drawing/2014/main" xmlns="" id="{00000000-0008-0000-0600-00000A150000}"/>
            </a:ext>
          </a:extLst>
        </xdr:cNvPr>
        <xdr:cNvSpPr txBox="1">
          <a:spLocks noChangeArrowheads="1"/>
        </xdr:cNvSpPr>
      </xdr:nvSpPr>
      <xdr:spPr bwMode="auto">
        <a:xfrm>
          <a:off x="26498550" y="3515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69</xdr:row>
      <xdr:rowOff>0</xdr:rowOff>
    </xdr:from>
    <xdr:ext cx="76200" cy="200025"/>
    <xdr:sp macro="" textlink="">
      <xdr:nvSpPr>
        <xdr:cNvPr id="5387" name="Text Box 120">
          <a:extLst>
            <a:ext uri="{FF2B5EF4-FFF2-40B4-BE49-F238E27FC236}">
              <a16:creationId xmlns:a16="http://schemas.microsoft.com/office/drawing/2014/main" xmlns="" id="{00000000-0008-0000-0600-00000B150000}"/>
            </a:ext>
          </a:extLst>
        </xdr:cNvPr>
        <xdr:cNvSpPr txBox="1">
          <a:spLocks noChangeArrowheads="1"/>
        </xdr:cNvSpPr>
      </xdr:nvSpPr>
      <xdr:spPr bwMode="auto">
        <a:xfrm>
          <a:off x="26498550" y="3515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69</xdr:row>
      <xdr:rowOff>0</xdr:rowOff>
    </xdr:from>
    <xdr:ext cx="76200" cy="200025"/>
    <xdr:sp macro="" textlink="">
      <xdr:nvSpPr>
        <xdr:cNvPr id="5388" name="Text Box 119">
          <a:extLst>
            <a:ext uri="{FF2B5EF4-FFF2-40B4-BE49-F238E27FC236}">
              <a16:creationId xmlns:a16="http://schemas.microsoft.com/office/drawing/2014/main" xmlns="" id="{00000000-0008-0000-0600-00000C150000}"/>
            </a:ext>
          </a:extLst>
        </xdr:cNvPr>
        <xdr:cNvSpPr txBox="1">
          <a:spLocks noChangeArrowheads="1"/>
        </xdr:cNvSpPr>
      </xdr:nvSpPr>
      <xdr:spPr bwMode="auto">
        <a:xfrm>
          <a:off x="26498550" y="3515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69</xdr:row>
      <xdr:rowOff>0</xdr:rowOff>
    </xdr:from>
    <xdr:ext cx="76200" cy="200025"/>
    <xdr:sp macro="" textlink="">
      <xdr:nvSpPr>
        <xdr:cNvPr id="5389" name="Text Box 120">
          <a:extLst>
            <a:ext uri="{FF2B5EF4-FFF2-40B4-BE49-F238E27FC236}">
              <a16:creationId xmlns:a16="http://schemas.microsoft.com/office/drawing/2014/main" xmlns="" id="{00000000-0008-0000-0600-00000D150000}"/>
            </a:ext>
          </a:extLst>
        </xdr:cNvPr>
        <xdr:cNvSpPr txBox="1">
          <a:spLocks noChangeArrowheads="1"/>
        </xdr:cNvSpPr>
      </xdr:nvSpPr>
      <xdr:spPr bwMode="auto">
        <a:xfrm>
          <a:off x="26498550" y="3515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0" name="Text Box 95">
          <a:extLst>
            <a:ext uri="{FF2B5EF4-FFF2-40B4-BE49-F238E27FC236}">
              <a16:creationId xmlns:a16="http://schemas.microsoft.com/office/drawing/2014/main" xmlns="" id="{00000000-0008-0000-0600-00000E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1" name="Text Box 96">
          <a:extLst>
            <a:ext uri="{FF2B5EF4-FFF2-40B4-BE49-F238E27FC236}">
              <a16:creationId xmlns:a16="http://schemas.microsoft.com/office/drawing/2014/main" xmlns="" id="{00000000-0008-0000-0600-00000F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2" name="Text Box 97">
          <a:extLst>
            <a:ext uri="{FF2B5EF4-FFF2-40B4-BE49-F238E27FC236}">
              <a16:creationId xmlns:a16="http://schemas.microsoft.com/office/drawing/2014/main" xmlns="" id="{00000000-0008-0000-0600-000010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3" name="Text Box 98">
          <a:extLst>
            <a:ext uri="{FF2B5EF4-FFF2-40B4-BE49-F238E27FC236}">
              <a16:creationId xmlns:a16="http://schemas.microsoft.com/office/drawing/2014/main" xmlns="" id="{00000000-0008-0000-0600-000011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4" name="Text Box 99">
          <a:extLst>
            <a:ext uri="{FF2B5EF4-FFF2-40B4-BE49-F238E27FC236}">
              <a16:creationId xmlns:a16="http://schemas.microsoft.com/office/drawing/2014/main" xmlns="" id="{00000000-0008-0000-0600-000012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5" name="Text Box 100">
          <a:extLst>
            <a:ext uri="{FF2B5EF4-FFF2-40B4-BE49-F238E27FC236}">
              <a16:creationId xmlns:a16="http://schemas.microsoft.com/office/drawing/2014/main" xmlns="" id="{00000000-0008-0000-0600-000013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6" name="Text Box 101">
          <a:extLst>
            <a:ext uri="{FF2B5EF4-FFF2-40B4-BE49-F238E27FC236}">
              <a16:creationId xmlns:a16="http://schemas.microsoft.com/office/drawing/2014/main" xmlns="" id="{00000000-0008-0000-0600-000014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7" name="Text Box 102">
          <a:extLst>
            <a:ext uri="{FF2B5EF4-FFF2-40B4-BE49-F238E27FC236}">
              <a16:creationId xmlns:a16="http://schemas.microsoft.com/office/drawing/2014/main" xmlns="" id="{00000000-0008-0000-0600-000015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8" name="Text Box 103">
          <a:extLst>
            <a:ext uri="{FF2B5EF4-FFF2-40B4-BE49-F238E27FC236}">
              <a16:creationId xmlns:a16="http://schemas.microsoft.com/office/drawing/2014/main" xmlns="" id="{00000000-0008-0000-0600-000016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399" name="Text Box 104">
          <a:extLst>
            <a:ext uri="{FF2B5EF4-FFF2-40B4-BE49-F238E27FC236}">
              <a16:creationId xmlns:a16="http://schemas.microsoft.com/office/drawing/2014/main" xmlns="" id="{00000000-0008-0000-0600-000017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0" name="Text Box 105">
          <a:extLst>
            <a:ext uri="{FF2B5EF4-FFF2-40B4-BE49-F238E27FC236}">
              <a16:creationId xmlns:a16="http://schemas.microsoft.com/office/drawing/2014/main" xmlns="" id="{00000000-0008-0000-0600-000018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1" name="Text Box 106">
          <a:extLst>
            <a:ext uri="{FF2B5EF4-FFF2-40B4-BE49-F238E27FC236}">
              <a16:creationId xmlns:a16="http://schemas.microsoft.com/office/drawing/2014/main" xmlns="" id="{00000000-0008-0000-0600-000019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2" name="Text Box 107">
          <a:extLst>
            <a:ext uri="{FF2B5EF4-FFF2-40B4-BE49-F238E27FC236}">
              <a16:creationId xmlns:a16="http://schemas.microsoft.com/office/drawing/2014/main" xmlns="" id="{00000000-0008-0000-0600-00001A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3" name="Text Box 108">
          <a:extLst>
            <a:ext uri="{FF2B5EF4-FFF2-40B4-BE49-F238E27FC236}">
              <a16:creationId xmlns:a16="http://schemas.microsoft.com/office/drawing/2014/main" xmlns="" id="{00000000-0008-0000-0600-00001B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4" name="Text Box 109">
          <a:extLst>
            <a:ext uri="{FF2B5EF4-FFF2-40B4-BE49-F238E27FC236}">
              <a16:creationId xmlns:a16="http://schemas.microsoft.com/office/drawing/2014/main" xmlns="" id="{00000000-0008-0000-0600-00001C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5" name="Text Box 110">
          <a:extLst>
            <a:ext uri="{FF2B5EF4-FFF2-40B4-BE49-F238E27FC236}">
              <a16:creationId xmlns:a16="http://schemas.microsoft.com/office/drawing/2014/main" xmlns="" id="{00000000-0008-0000-0600-00001D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6" name="Text Box 111">
          <a:extLst>
            <a:ext uri="{FF2B5EF4-FFF2-40B4-BE49-F238E27FC236}">
              <a16:creationId xmlns:a16="http://schemas.microsoft.com/office/drawing/2014/main" xmlns="" id="{00000000-0008-0000-0600-00001E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7" name="Text Box 112">
          <a:extLst>
            <a:ext uri="{FF2B5EF4-FFF2-40B4-BE49-F238E27FC236}">
              <a16:creationId xmlns:a16="http://schemas.microsoft.com/office/drawing/2014/main" xmlns="" id="{00000000-0008-0000-0600-00001F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8" name="Text Box 113">
          <a:extLst>
            <a:ext uri="{FF2B5EF4-FFF2-40B4-BE49-F238E27FC236}">
              <a16:creationId xmlns:a16="http://schemas.microsoft.com/office/drawing/2014/main" xmlns="" id="{00000000-0008-0000-0600-000020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09" name="Text Box 114">
          <a:extLst>
            <a:ext uri="{FF2B5EF4-FFF2-40B4-BE49-F238E27FC236}">
              <a16:creationId xmlns:a16="http://schemas.microsoft.com/office/drawing/2014/main" xmlns="" id="{00000000-0008-0000-0600-000021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10" name="Text Box 115">
          <a:extLst>
            <a:ext uri="{FF2B5EF4-FFF2-40B4-BE49-F238E27FC236}">
              <a16:creationId xmlns:a16="http://schemas.microsoft.com/office/drawing/2014/main" xmlns="" id="{00000000-0008-0000-0600-000022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11" name="Text Box 116">
          <a:extLst>
            <a:ext uri="{FF2B5EF4-FFF2-40B4-BE49-F238E27FC236}">
              <a16:creationId xmlns:a16="http://schemas.microsoft.com/office/drawing/2014/main" xmlns="" id="{00000000-0008-0000-0600-000023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12" name="Text Box 117">
          <a:extLst>
            <a:ext uri="{FF2B5EF4-FFF2-40B4-BE49-F238E27FC236}">
              <a16:creationId xmlns:a16="http://schemas.microsoft.com/office/drawing/2014/main" xmlns="" id="{00000000-0008-0000-0600-000024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99</xdr:row>
      <xdr:rowOff>200025</xdr:rowOff>
    </xdr:to>
    <xdr:sp macro="" textlink="">
      <xdr:nvSpPr>
        <xdr:cNvPr id="5413" name="Text Box 119">
          <a:extLst>
            <a:ext uri="{FF2B5EF4-FFF2-40B4-BE49-F238E27FC236}">
              <a16:creationId xmlns:a16="http://schemas.microsoft.com/office/drawing/2014/main" xmlns="" id="{00000000-0008-0000-0600-00002515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99</xdr:row>
      <xdr:rowOff>0</xdr:rowOff>
    </xdr:from>
    <xdr:to>
      <xdr:col>29</xdr:col>
      <xdr:colOff>2247900</xdr:colOff>
      <xdr:row>99</xdr:row>
      <xdr:rowOff>200025</xdr:rowOff>
    </xdr:to>
    <xdr:sp macro="" textlink="">
      <xdr:nvSpPr>
        <xdr:cNvPr id="5414" name="Text Box 120">
          <a:extLst>
            <a:ext uri="{FF2B5EF4-FFF2-40B4-BE49-F238E27FC236}">
              <a16:creationId xmlns:a16="http://schemas.microsoft.com/office/drawing/2014/main" xmlns="" id="{00000000-0008-0000-0600-000026150000}"/>
            </a:ext>
          </a:extLst>
        </xdr:cNvPr>
        <xdr:cNvSpPr txBox="1">
          <a:spLocks noChangeArrowheads="1"/>
        </xdr:cNvSpPr>
      </xdr:nvSpPr>
      <xdr:spPr bwMode="auto">
        <a:xfrm>
          <a:off x="26498550" y="582739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15" name="Text Box 123">
          <a:extLst>
            <a:ext uri="{FF2B5EF4-FFF2-40B4-BE49-F238E27FC236}">
              <a16:creationId xmlns:a16="http://schemas.microsoft.com/office/drawing/2014/main" xmlns="" id="{00000000-0008-0000-0600-000027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16" name="Text Box 124">
          <a:extLst>
            <a:ext uri="{FF2B5EF4-FFF2-40B4-BE49-F238E27FC236}">
              <a16:creationId xmlns:a16="http://schemas.microsoft.com/office/drawing/2014/main" xmlns="" id="{00000000-0008-0000-0600-000028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17" name="Text Box 125">
          <a:extLst>
            <a:ext uri="{FF2B5EF4-FFF2-40B4-BE49-F238E27FC236}">
              <a16:creationId xmlns:a16="http://schemas.microsoft.com/office/drawing/2014/main" xmlns="" id="{00000000-0008-0000-0600-000029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18" name="Text Box 126">
          <a:extLst>
            <a:ext uri="{FF2B5EF4-FFF2-40B4-BE49-F238E27FC236}">
              <a16:creationId xmlns:a16="http://schemas.microsoft.com/office/drawing/2014/main" xmlns="" id="{00000000-0008-0000-0600-00002A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19" name="Text Box 127">
          <a:extLst>
            <a:ext uri="{FF2B5EF4-FFF2-40B4-BE49-F238E27FC236}">
              <a16:creationId xmlns:a16="http://schemas.microsoft.com/office/drawing/2014/main" xmlns="" id="{00000000-0008-0000-0600-00002B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20" name="Text Box 128">
          <a:extLst>
            <a:ext uri="{FF2B5EF4-FFF2-40B4-BE49-F238E27FC236}">
              <a16:creationId xmlns:a16="http://schemas.microsoft.com/office/drawing/2014/main" xmlns="" id="{00000000-0008-0000-0600-00002C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21" name="Text Box 129">
          <a:extLst>
            <a:ext uri="{FF2B5EF4-FFF2-40B4-BE49-F238E27FC236}">
              <a16:creationId xmlns:a16="http://schemas.microsoft.com/office/drawing/2014/main" xmlns="" id="{00000000-0008-0000-0600-00002D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22" name="Text Box 130">
          <a:extLst>
            <a:ext uri="{FF2B5EF4-FFF2-40B4-BE49-F238E27FC236}">
              <a16:creationId xmlns:a16="http://schemas.microsoft.com/office/drawing/2014/main" xmlns="" id="{00000000-0008-0000-0600-00002E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23" name="Text Box 95">
          <a:extLst>
            <a:ext uri="{FF2B5EF4-FFF2-40B4-BE49-F238E27FC236}">
              <a16:creationId xmlns:a16="http://schemas.microsoft.com/office/drawing/2014/main" xmlns="" id="{00000000-0008-0000-0600-00002F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24" name="Text Box 96">
          <a:extLst>
            <a:ext uri="{FF2B5EF4-FFF2-40B4-BE49-F238E27FC236}">
              <a16:creationId xmlns:a16="http://schemas.microsoft.com/office/drawing/2014/main" xmlns="" id="{00000000-0008-0000-0600-000030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25" name="Text Box 97">
          <a:extLst>
            <a:ext uri="{FF2B5EF4-FFF2-40B4-BE49-F238E27FC236}">
              <a16:creationId xmlns:a16="http://schemas.microsoft.com/office/drawing/2014/main" xmlns="" id="{00000000-0008-0000-0600-000031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26" name="Text Box 98">
          <a:extLst>
            <a:ext uri="{FF2B5EF4-FFF2-40B4-BE49-F238E27FC236}">
              <a16:creationId xmlns:a16="http://schemas.microsoft.com/office/drawing/2014/main" xmlns="" id="{00000000-0008-0000-0600-000032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27" name="Text Box 99">
          <a:extLst>
            <a:ext uri="{FF2B5EF4-FFF2-40B4-BE49-F238E27FC236}">
              <a16:creationId xmlns:a16="http://schemas.microsoft.com/office/drawing/2014/main" xmlns="" id="{00000000-0008-0000-0600-000033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28" name="Text Box 100">
          <a:extLst>
            <a:ext uri="{FF2B5EF4-FFF2-40B4-BE49-F238E27FC236}">
              <a16:creationId xmlns:a16="http://schemas.microsoft.com/office/drawing/2014/main" xmlns="" id="{00000000-0008-0000-0600-000034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29" name="Text Box 101">
          <a:extLst>
            <a:ext uri="{FF2B5EF4-FFF2-40B4-BE49-F238E27FC236}">
              <a16:creationId xmlns:a16="http://schemas.microsoft.com/office/drawing/2014/main" xmlns="" id="{00000000-0008-0000-0600-000035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0" name="Text Box 102">
          <a:extLst>
            <a:ext uri="{FF2B5EF4-FFF2-40B4-BE49-F238E27FC236}">
              <a16:creationId xmlns:a16="http://schemas.microsoft.com/office/drawing/2014/main" xmlns="" id="{00000000-0008-0000-0600-000036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1" name="Text Box 103">
          <a:extLst>
            <a:ext uri="{FF2B5EF4-FFF2-40B4-BE49-F238E27FC236}">
              <a16:creationId xmlns:a16="http://schemas.microsoft.com/office/drawing/2014/main" xmlns="" id="{00000000-0008-0000-0600-000037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2" name="Text Box 104">
          <a:extLst>
            <a:ext uri="{FF2B5EF4-FFF2-40B4-BE49-F238E27FC236}">
              <a16:creationId xmlns:a16="http://schemas.microsoft.com/office/drawing/2014/main" xmlns="" id="{00000000-0008-0000-0600-000038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3" name="Text Box 105">
          <a:extLst>
            <a:ext uri="{FF2B5EF4-FFF2-40B4-BE49-F238E27FC236}">
              <a16:creationId xmlns:a16="http://schemas.microsoft.com/office/drawing/2014/main" xmlns="" id="{00000000-0008-0000-0600-000039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4" name="Text Box 106">
          <a:extLst>
            <a:ext uri="{FF2B5EF4-FFF2-40B4-BE49-F238E27FC236}">
              <a16:creationId xmlns:a16="http://schemas.microsoft.com/office/drawing/2014/main" xmlns="" id="{00000000-0008-0000-0600-00003A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5" name="Text Box 107">
          <a:extLst>
            <a:ext uri="{FF2B5EF4-FFF2-40B4-BE49-F238E27FC236}">
              <a16:creationId xmlns:a16="http://schemas.microsoft.com/office/drawing/2014/main" xmlns="" id="{00000000-0008-0000-0600-00003B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6" name="Text Box 108">
          <a:extLst>
            <a:ext uri="{FF2B5EF4-FFF2-40B4-BE49-F238E27FC236}">
              <a16:creationId xmlns:a16="http://schemas.microsoft.com/office/drawing/2014/main" xmlns="" id="{00000000-0008-0000-0600-00003C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7" name="Text Box 109">
          <a:extLst>
            <a:ext uri="{FF2B5EF4-FFF2-40B4-BE49-F238E27FC236}">
              <a16:creationId xmlns:a16="http://schemas.microsoft.com/office/drawing/2014/main" xmlns="" id="{00000000-0008-0000-0600-00003D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8" name="Text Box 110">
          <a:extLst>
            <a:ext uri="{FF2B5EF4-FFF2-40B4-BE49-F238E27FC236}">
              <a16:creationId xmlns:a16="http://schemas.microsoft.com/office/drawing/2014/main" xmlns="" id="{00000000-0008-0000-0600-00003E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39" name="Text Box 111">
          <a:extLst>
            <a:ext uri="{FF2B5EF4-FFF2-40B4-BE49-F238E27FC236}">
              <a16:creationId xmlns:a16="http://schemas.microsoft.com/office/drawing/2014/main" xmlns="" id="{00000000-0008-0000-0600-00003F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40" name="Text Box 112">
          <a:extLst>
            <a:ext uri="{FF2B5EF4-FFF2-40B4-BE49-F238E27FC236}">
              <a16:creationId xmlns:a16="http://schemas.microsoft.com/office/drawing/2014/main" xmlns="" id="{00000000-0008-0000-0600-000040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41" name="Text Box 113">
          <a:extLst>
            <a:ext uri="{FF2B5EF4-FFF2-40B4-BE49-F238E27FC236}">
              <a16:creationId xmlns:a16="http://schemas.microsoft.com/office/drawing/2014/main" xmlns="" id="{00000000-0008-0000-0600-000041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42" name="Text Box 114">
          <a:extLst>
            <a:ext uri="{FF2B5EF4-FFF2-40B4-BE49-F238E27FC236}">
              <a16:creationId xmlns:a16="http://schemas.microsoft.com/office/drawing/2014/main" xmlns="" id="{00000000-0008-0000-0600-000042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43" name="Text Box 115">
          <a:extLst>
            <a:ext uri="{FF2B5EF4-FFF2-40B4-BE49-F238E27FC236}">
              <a16:creationId xmlns:a16="http://schemas.microsoft.com/office/drawing/2014/main" xmlns="" id="{00000000-0008-0000-0600-000043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44" name="Text Box 116">
          <a:extLst>
            <a:ext uri="{FF2B5EF4-FFF2-40B4-BE49-F238E27FC236}">
              <a16:creationId xmlns:a16="http://schemas.microsoft.com/office/drawing/2014/main" xmlns="" id="{00000000-0008-0000-0600-000044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45" name="Text Box 117">
          <a:extLst>
            <a:ext uri="{FF2B5EF4-FFF2-40B4-BE49-F238E27FC236}">
              <a16:creationId xmlns:a16="http://schemas.microsoft.com/office/drawing/2014/main" xmlns="" id="{00000000-0008-0000-0600-000045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209550</xdr:rowOff>
    </xdr:to>
    <xdr:sp macro="" textlink="">
      <xdr:nvSpPr>
        <xdr:cNvPr id="5446" name="Text Box 119">
          <a:extLst>
            <a:ext uri="{FF2B5EF4-FFF2-40B4-BE49-F238E27FC236}">
              <a16:creationId xmlns:a16="http://schemas.microsoft.com/office/drawing/2014/main" xmlns="" id="{00000000-0008-0000-0600-000046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101</xdr:row>
      <xdr:rowOff>0</xdr:rowOff>
    </xdr:from>
    <xdr:to>
      <xdr:col>29</xdr:col>
      <xdr:colOff>2247900</xdr:colOff>
      <xdr:row>101</xdr:row>
      <xdr:rowOff>209550</xdr:rowOff>
    </xdr:to>
    <xdr:sp macro="" textlink="">
      <xdr:nvSpPr>
        <xdr:cNvPr id="5447" name="Text Box 120">
          <a:extLst>
            <a:ext uri="{FF2B5EF4-FFF2-40B4-BE49-F238E27FC236}">
              <a16:creationId xmlns:a16="http://schemas.microsoft.com/office/drawing/2014/main" xmlns="" id="{00000000-0008-0000-0600-000047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48" name="Text Box 123">
          <a:extLst>
            <a:ext uri="{FF2B5EF4-FFF2-40B4-BE49-F238E27FC236}">
              <a16:creationId xmlns:a16="http://schemas.microsoft.com/office/drawing/2014/main" xmlns="" id="{00000000-0008-0000-0600-000048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49" name="Text Box 124">
          <a:extLst>
            <a:ext uri="{FF2B5EF4-FFF2-40B4-BE49-F238E27FC236}">
              <a16:creationId xmlns:a16="http://schemas.microsoft.com/office/drawing/2014/main" xmlns="" id="{00000000-0008-0000-0600-000049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50" name="Text Box 125">
          <a:extLst>
            <a:ext uri="{FF2B5EF4-FFF2-40B4-BE49-F238E27FC236}">
              <a16:creationId xmlns:a16="http://schemas.microsoft.com/office/drawing/2014/main" xmlns="" id="{00000000-0008-0000-0600-00004A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51" name="Text Box 126">
          <a:extLst>
            <a:ext uri="{FF2B5EF4-FFF2-40B4-BE49-F238E27FC236}">
              <a16:creationId xmlns:a16="http://schemas.microsoft.com/office/drawing/2014/main" xmlns="" id="{00000000-0008-0000-0600-00004B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52" name="Text Box 127">
          <a:extLst>
            <a:ext uri="{FF2B5EF4-FFF2-40B4-BE49-F238E27FC236}">
              <a16:creationId xmlns:a16="http://schemas.microsoft.com/office/drawing/2014/main" xmlns="" id="{00000000-0008-0000-0600-00004C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53" name="Text Box 128">
          <a:extLst>
            <a:ext uri="{FF2B5EF4-FFF2-40B4-BE49-F238E27FC236}">
              <a16:creationId xmlns:a16="http://schemas.microsoft.com/office/drawing/2014/main" xmlns="" id="{00000000-0008-0000-0600-00004D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54" name="Text Box 129">
          <a:extLst>
            <a:ext uri="{FF2B5EF4-FFF2-40B4-BE49-F238E27FC236}">
              <a16:creationId xmlns:a16="http://schemas.microsoft.com/office/drawing/2014/main" xmlns="" id="{00000000-0008-0000-0600-00004E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102</xdr:row>
      <xdr:rowOff>0</xdr:rowOff>
    </xdr:from>
    <xdr:to>
      <xdr:col>29</xdr:col>
      <xdr:colOff>2247900</xdr:colOff>
      <xdr:row>102</xdr:row>
      <xdr:rowOff>619125</xdr:rowOff>
    </xdr:to>
    <xdr:sp macro="" textlink="">
      <xdr:nvSpPr>
        <xdr:cNvPr id="5455" name="Text Box 130">
          <a:extLst>
            <a:ext uri="{FF2B5EF4-FFF2-40B4-BE49-F238E27FC236}">
              <a16:creationId xmlns:a16="http://schemas.microsoft.com/office/drawing/2014/main" xmlns="" id="{00000000-0008-0000-0600-00004F15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857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104</xdr:row>
      <xdr:rowOff>0</xdr:rowOff>
    </xdr:from>
    <xdr:to>
      <xdr:col>29</xdr:col>
      <xdr:colOff>2247900</xdr:colOff>
      <xdr:row>104</xdr:row>
      <xdr:rowOff>200025</xdr:rowOff>
    </xdr:to>
    <xdr:sp macro="" textlink="">
      <xdr:nvSpPr>
        <xdr:cNvPr id="5456" name="Text Box 119">
          <a:extLst>
            <a:ext uri="{FF2B5EF4-FFF2-40B4-BE49-F238E27FC236}">
              <a16:creationId xmlns:a16="http://schemas.microsoft.com/office/drawing/2014/main" xmlns="" id="{00000000-0008-0000-0600-00005015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104</xdr:row>
      <xdr:rowOff>0</xdr:rowOff>
    </xdr:from>
    <xdr:to>
      <xdr:col>29</xdr:col>
      <xdr:colOff>2247900</xdr:colOff>
      <xdr:row>104</xdr:row>
      <xdr:rowOff>200025</xdr:rowOff>
    </xdr:to>
    <xdr:sp macro="" textlink="">
      <xdr:nvSpPr>
        <xdr:cNvPr id="5457" name="Text Box 120">
          <a:extLst>
            <a:ext uri="{FF2B5EF4-FFF2-40B4-BE49-F238E27FC236}">
              <a16:creationId xmlns:a16="http://schemas.microsoft.com/office/drawing/2014/main" xmlns="" id="{00000000-0008-0000-0600-000051150000}"/>
            </a:ext>
          </a:extLst>
        </xdr:cNvPr>
        <xdr:cNvSpPr txBox="1">
          <a:spLocks noChangeArrowheads="1"/>
        </xdr:cNvSpPr>
      </xdr:nvSpPr>
      <xdr:spPr bwMode="auto">
        <a:xfrm>
          <a:off x="26498550" y="615124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58" name="Text Box 95">
          <a:extLst>
            <a:ext uri="{FF2B5EF4-FFF2-40B4-BE49-F238E27FC236}">
              <a16:creationId xmlns:a16="http://schemas.microsoft.com/office/drawing/2014/main" xmlns="" id="{00000000-0008-0000-0600-000052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59" name="Text Box 96">
          <a:extLst>
            <a:ext uri="{FF2B5EF4-FFF2-40B4-BE49-F238E27FC236}">
              <a16:creationId xmlns:a16="http://schemas.microsoft.com/office/drawing/2014/main" xmlns="" id="{00000000-0008-0000-0600-000053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0" name="Text Box 97">
          <a:extLst>
            <a:ext uri="{FF2B5EF4-FFF2-40B4-BE49-F238E27FC236}">
              <a16:creationId xmlns:a16="http://schemas.microsoft.com/office/drawing/2014/main" xmlns="" id="{00000000-0008-0000-0600-000054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1" name="Text Box 98">
          <a:extLst>
            <a:ext uri="{FF2B5EF4-FFF2-40B4-BE49-F238E27FC236}">
              <a16:creationId xmlns:a16="http://schemas.microsoft.com/office/drawing/2014/main" xmlns="" id="{00000000-0008-0000-0600-000055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2" name="Text Box 99">
          <a:extLst>
            <a:ext uri="{FF2B5EF4-FFF2-40B4-BE49-F238E27FC236}">
              <a16:creationId xmlns:a16="http://schemas.microsoft.com/office/drawing/2014/main" xmlns="" id="{00000000-0008-0000-0600-000056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3" name="Text Box 100">
          <a:extLst>
            <a:ext uri="{FF2B5EF4-FFF2-40B4-BE49-F238E27FC236}">
              <a16:creationId xmlns:a16="http://schemas.microsoft.com/office/drawing/2014/main" xmlns="" id="{00000000-0008-0000-0600-000057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4" name="Text Box 101">
          <a:extLst>
            <a:ext uri="{FF2B5EF4-FFF2-40B4-BE49-F238E27FC236}">
              <a16:creationId xmlns:a16="http://schemas.microsoft.com/office/drawing/2014/main" xmlns="" id="{00000000-0008-0000-0600-000058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5" name="Text Box 102">
          <a:extLst>
            <a:ext uri="{FF2B5EF4-FFF2-40B4-BE49-F238E27FC236}">
              <a16:creationId xmlns:a16="http://schemas.microsoft.com/office/drawing/2014/main" xmlns="" id="{00000000-0008-0000-0600-000059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6" name="Text Box 103">
          <a:extLst>
            <a:ext uri="{FF2B5EF4-FFF2-40B4-BE49-F238E27FC236}">
              <a16:creationId xmlns:a16="http://schemas.microsoft.com/office/drawing/2014/main" xmlns="" id="{00000000-0008-0000-0600-00005A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7" name="Text Box 104">
          <a:extLst>
            <a:ext uri="{FF2B5EF4-FFF2-40B4-BE49-F238E27FC236}">
              <a16:creationId xmlns:a16="http://schemas.microsoft.com/office/drawing/2014/main" xmlns="" id="{00000000-0008-0000-0600-00005B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8" name="Text Box 105">
          <a:extLst>
            <a:ext uri="{FF2B5EF4-FFF2-40B4-BE49-F238E27FC236}">
              <a16:creationId xmlns:a16="http://schemas.microsoft.com/office/drawing/2014/main" xmlns="" id="{00000000-0008-0000-0600-00005C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69" name="Text Box 106">
          <a:extLst>
            <a:ext uri="{FF2B5EF4-FFF2-40B4-BE49-F238E27FC236}">
              <a16:creationId xmlns:a16="http://schemas.microsoft.com/office/drawing/2014/main" xmlns="" id="{00000000-0008-0000-0600-00005D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0" name="Text Box 107">
          <a:extLst>
            <a:ext uri="{FF2B5EF4-FFF2-40B4-BE49-F238E27FC236}">
              <a16:creationId xmlns:a16="http://schemas.microsoft.com/office/drawing/2014/main" xmlns="" id="{00000000-0008-0000-0600-00005E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1" name="Text Box 108">
          <a:extLst>
            <a:ext uri="{FF2B5EF4-FFF2-40B4-BE49-F238E27FC236}">
              <a16:creationId xmlns:a16="http://schemas.microsoft.com/office/drawing/2014/main" xmlns="" id="{00000000-0008-0000-0600-00005F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2" name="Text Box 109">
          <a:extLst>
            <a:ext uri="{FF2B5EF4-FFF2-40B4-BE49-F238E27FC236}">
              <a16:creationId xmlns:a16="http://schemas.microsoft.com/office/drawing/2014/main" xmlns="" id="{00000000-0008-0000-0600-000060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3" name="Text Box 110">
          <a:extLst>
            <a:ext uri="{FF2B5EF4-FFF2-40B4-BE49-F238E27FC236}">
              <a16:creationId xmlns:a16="http://schemas.microsoft.com/office/drawing/2014/main" xmlns="" id="{00000000-0008-0000-0600-000061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4" name="Text Box 111">
          <a:extLst>
            <a:ext uri="{FF2B5EF4-FFF2-40B4-BE49-F238E27FC236}">
              <a16:creationId xmlns:a16="http://schemas.microsoft.com/office/drawing/2014/main" xmlns="" id="{00000000-0008-0000-0600-000062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5" name="Text Box 112">
          <a:extLst>
            <a:ext uri="{FF2B5EF4-FFF2-40B4-BE49-F238E27FC236}">
              <a16:creationId xmlns:a16="http://schemas.microsoft.com/office/drawing/2014/main" xmlns="" id="{00000000-0008-0000-0600-000063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6" name="Text Box 113">
          <a:extLst>
            <a:ext uri="{FF2B5EF4-FFF2-40B4-BE49-F238E27FC236}">
              <a16:creationId xmlns:a16="http://schemas.microsoft.com/office/drawing/2014/main" xmlns="" id="{00000000-0008-0000-0600-000064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7" name="Text Box 114">
          <a:extLst>
            <a:ext uri="{FF2B5EF4-FFF2-40B4-BE49-F238E27FC236}">
              <a16:creationId xmlns:a16="http://schemas.microsoft.com/office/drawing/2014/main" xmlns="" id="{00000000-0008-0000-0600-000065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8" name="Text Box 115">
          <a:extLst>
            <a:ext uri="{FF2B5EF4-FFF2-40B4-BE49-F238E27FC236}">
              <a16:creationId xmlns:a16="http://schemas.microsoft.com/office/drawing/2014/main" xmlns="" id="{00000000-0008-0000-0600-000066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79" name="Text Box 116">
          <a:extLst>
            <a:ext uri="{FF2B5EF4-FFF2-40B4-BE49-F238E27FC236}">
              <a16:creationId xmlns:a16="http://schemas.microsoft.com/office/drawing/2014/main" xmlns="" id="{00000000-0008-0000-0600-000067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0" name="Text Box 117">
          <a:extLst>
            <a:ext uri="{FF2B5EF4-FFF2-40B4-BE49-F238E27FC236}">
              <a16:creationId xmlns:a16="http://schemas.microsoft.com/office/drawing/2014/main" xmlns="" id="{00000000-0008-0000-0600-000068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1" name="Text Box 123">
          <a:extLst>
            <a:ext uri="{FF2B5EF4-FFF2-40B4-BE49-F238E27FC236}">
              <a16:creationId xmlns:a16="http://schemas.microsoft.com/office/drawing/2014/main" xmlns="" id="{00000000-0008-0000-0600-000069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2" name="Text Box 124">
          <a:extLst>
            <a:ext uri="{FF2B5EF4-FFF2-40B4-BE49-F238E27FC236}">
              <a16:creationId xmlns:a16="http://schemas.microsoft.com/office/drawing/2014/main" xmlns="" id="{00000000-0008-0000-0600-00006A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3" name="Text Box 125">
          <a:extLst>
            <a:ext uri="{FF2B5EF4-FFF2-40B4-BE49-F238E27FC236}">
              <a16:creationId xmlns:a16="http://schemas.microsoft.com/office/drawing/2014/main" xmlns="" id="{00000000-0008-0000-0600-00006B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4" name="Text Box 126">
          <a:extLst>
            <a:ext uri="{FF2B5EF4-FFF2-40B4-BE49-F238E27FC236}">
              <a16:creationId xmlns:a16="http://schemas.microsoft.com/office/drawing/2014/main" xmlns="" id="{00000000-0008-0000-0600-00006C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5" name="Text Box 127">
          <a:extLst>
            <a:ext uri="{FF2B5EF4-FFF2-40B4-BE49-F238E27FC236}">
              <a16:creationId xmlns:a16="http://schemas.microsoft.com/office/drawing/2014/main" xmlns="" id="{00000000-0008-0000-0600-00006D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6" name="Text Box 128">
          <a:extLst>
            <a:ext uri="{FF2B5EF4-FFF2-40B4-BE49-F238E27FC236}">
              <a16:creationId xmlns:a16="http://schemas.microsoft.com/office/drawing/2014/main" xmlns="" id="{00000000-0008-0000-0600-00006E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7" name="Text Box 129">
          <a:extLst>
            <a:ext uri="{FF2B5EF4-FFF2-40B4-BE49-F238E27FC236}">
              <a16:creationId xmlns:a16="http://schemas.microsoft.com/office/drawing/2014/main" xmlns="" id="{00000000-0008-0000-0600-00006F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0</xdr:rowOff>
    </xdr:from>
    <xdr:to>
      <xdr:col>29</xdr:col>
      <xdr:colOff>2247900</xdr:colOff>
      <xdr:row>101</xdr:row>
      <xdr:rowOff>19050</xdr:rowOff>
    </xdr:to>
    <xdr:sp macro="" textlink="">
      <xdr:nvSpPr>
        <xdr:cNvPr id="5488" name="Text Box 130">
          <a:extLst>
            <a:ext uri="{FF2B5EF4-FFF2-40B4-BE49-F238E27FC236}">
              <a16:creationId xmlns:a16="http://schemas.microsoft.com/office/drawing/2014/main" xmlns="" id="{00000000-0008-0000-0600-000070150000}"/>
            </a:ext>
          </a:extLst>
        </xdr:cNvPr>
        <xdr:cNvSpPr txBox="1">
          <a:spLocks noChangeArrowheads="1"/>
        </xdr:cNvSpPr>
      </xdr:nvSpPr>
      <xdr:spPr bwMode="auto">
        <a:xfrm>
          <a:off x="26498550" y="5924550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333375</xdr:rowOff>
    </xdr:from>
    <xdr:to>
      <xdr:col>29</xdr:col>
      <xdr:colOff>2247900</xdr:colOff>
      <xdr:row>101</xdr:row>
      <xdr:rowOff>209550</xdr:rowOff>
    </xdr:to>
    <xdr:sp macro="" textlink="">
      <xdr:nvSpPr>
        <xdr:cNvPr id="5489" name="Text Box 119">
          <a:extLst>
            <a:ext uri="{FF2B5EF4-FFF2-40B4-BE49-F238E27FC236}">
              <a16:creationId xmlns:a16="http://schemas.microsoft.com/office/drawing/2014/main" xmlns="" id="{00000000-0008-0000-0600-000071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100</xdr:row>
      <xdr:rowOff>333375</xdr:rowOff>
    </xdr:from>
    <xdr:to>
      <xdr:col>29</xdr:col>
      <xdr:colOff>2247900</xdr:colOff>
      <xdr:row>101</xdr:row>
      <xdr:rowOff>209550</xdr:rowOff>
    </xdr:to>
    <xdr:sp macro="" textlink="">
      <xdr:nvSpPr>
        <xdr:cNvPr id="5490" name="Text Box 120">
          <a:extLst>
            <a:ext uri="{FF2B5EF4-FFF2-40B4-BE49-F238E27FC236}">
              <a16:creationId xmlns:a16="http://schemas.microsoft.com/office/drawing/2014/main" xmlns="" id="{00000000-0008-0000-0600-000072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29</xdr:col>
      <xdr:colOff>2162175</xdr:colOff>
      <xdr:row>71</xdr:row>
      <xdr:rowOff>0</xdr:rowOff>
    </xdr:from>
    <xdr:ext cx="76200" cy="200025"/>
    <xdr:sp macro="" textlink="">
      <xdr:nvSpPr>
        <xdr:cNvPr id="5491" name="Text Box 119">
          <a:extLst>
            <a:ext uri="{FF2B5EF4-FFF2-40B4-BE49-F238E27FC236}">
              <a16:creationId xmlns:a16="http://schemas.microsoft.com/office/drawing/2014/main" xmlns="" id="{00000000-0008-0000-0600-000073150000}"/>
            </a:ext>
          </a:extLst>
        </xdr:cNvPr>
        <xdr:cNvSpPr txBox="1">
          <a:spLocks noChangeArrowheads="1"/>
        </xdr:cNvSpPr>
      </xdr:nvSpPr>
      <xdr:spPr bwMode="auto">
        <a:xfrm>
          <a:off x="26498550" y="3710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71</xdr:row>
      <xdr:rowOff>0</xdr:rowOff>
    </xdr:from>
    <xdr:ext cx="76200" cy="200025"/>
    <xdr:sp macro="" textlink="">
      <xdr:nvSpPr>
        <xdr:cNvPr id="5492" name="Text Box 120">
          <a:extLst>
            <a:ext uri="{FF2B5EF4-FFF2-40B4-BE49-F238E27FC236}">
              <a16:creationId xmlns:a16="http://schemas.microsoft.com/office/drawing/2014/main" xmlns="" id="{00000000-0008-0000-0600-000074150000}"/>
            </a:ext>
          </a:extLst>
        </xdr:cNvPr>
        <xdr:cNvSpPr txBox="1">
          <a:spLocks noChangeArrowheads="1"/>
        </xdr:cNvSpPr>
      </xdr:nvSpPr>
      <xdr:spPr bwMode="auto">
        <a:xfrm>
          <a:off x="26498550" y="3710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71</xdr:row>
      <xdr:rowOff>0</xdr:rowOff>
    </xdr:from>
    <xdr:ext cx="76200" cy="200025"/>
    <xdr:sp macro="" textlink="">
      <xdr:nvSpPr>
        <xdr:cNvPr id="5493" name="Text Box 119">
          <a:extLst>
            <a:ext uri="{FF2B5EF4-FFF2-40B4-BE49-F238E27FC236}">
              <a16:creationId xmlns:a16="http://schemas.microsoft.com/office/drawing/2014/main" xmlns="" id="{00000000-0008-0000-0600-000075150000}"/>
            </a:ext>
          </a:extLst>
        </xdr:cNvPr>
        <xdr:cNvSpPr txBox="1">
          <a:spLocks noChangeArrowheads="1"/>
        </xdr:cNvSpPr>
      </xdr:nvSpPr>
      <xdr:spPr bwMode="auto">
        <a:xfrm>
          <a:off x="26498550" y="3710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71</xdr:row>
      <xdr:rowOff>0</xdr:rowOff>
    </xdr:from>
    <xdr:ext cx="76200" cy="200025"/>
    <xdr:sp macro="" textlink="">
      <xdr:nvSpPr>
        <xdr:cNvPr id="5494" name="Text Box 120">
          <a:extLst>
            <a:ext uri="{FF2B5EF4-FFF2-40B4-BE49-F238E27FC236}">
              <a16:creationId xmlns:a16="http://schemas.microsoft.com/office/drawing/2014/main" xmlns="" id="{00000000-0008-0000-0600-000076150000}"/>
            </a:ext>
          </a:extLst>
        </xdr:cNvPr>
        <xdr:cNvSpPr txBox="1">
          <a:spLocks noChangeArrowheads="1"/>
        </xdr:cNvSpPr>
      </xdr:nvSpPr>
      <xdr:spPr bwMode="auto">
        <a:xfrm>
          <a:off x="26498550" y="3710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495" name="Text Box 3">
          <a:extLst>
            <a:ext uri="{FF2B5EF4-FFF2-40B4-BE49-F238E27FC236}">
              <a16:creationId xmlns:a16="http://schemas.microsoft.com/office/drawing/2014/main" xmlns="" id="{00000000-0008-0000-0600-000077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496" name="Text Box 4">
          <a:extLst>
            <a:ext uri="{FF2B5EF4-FFF2-40B4-BE49-F238E27FC236}">
              <a16:creationId xmlns:a16="http://schemas.microsoft.com/office/drawing/2014/main" xmlns="" id="{00000000-0008-0000-0600-000078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497" name="Text Box 5">
          <a:extLst>
            <a:ext uri="{FF2B5EF4-FFF2-40B4-BE49-F238E27FC236}">
              <a16:creationId xmlns:a16="http://schemas.microsoft.com/office/drawing/2014/main" xmlns="" id="{00000000-0008-0000-0600-000079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498" name="Text Box 6">
          <a:extLst>
            <a:ext uri="{FF2B5EF4-FFF2-40B4-BE49-F238E27FC236}">
              <a16:creationId xmlns:a16="http://schemas.microsoft.com/office/drawing/2014/main" xmlns="" id="{00000000-0008-0000-0600-00007A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499" name="Text Box 7">
          <a:extLst>
            <a:ext uri="{FF2B5EF4-FFF2-40B4-BE49-F238E27FC236}">
              <a16:creationId xmlns:a16="http://schemas.microsoft.com/office/drawing/2014/main" xmlns="" id="{00000000-0008-0000-0600-00007B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0" name="Text Box 8">
          <a:extLst>
            <a:ext uri="{FF2B5EF4-FFF2-40B4-BE49-F238E27FC236}">
              <a16:creationId xmlns:a16="http://schemas.microsoft.com/office/drawing/2014/main" xmlns="" id="{00000000-0008-0000-0600-00007C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1" name="Text Box 9">
          <a:extLst>
            <a:ext uri="{FF2B5EF4-FFF2-40B4-BE49-F238E27FC236}">
              <a16:creationId xmlns:a16="http://schemas.microsoft.com/office/drawing/2014/main" xmlns="" id="{00000000-0008-0000-0600-00007D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2" name="Text Box 10">
          <a:extLst>
            <a:ext uri="{FF2B5EF4-FFF2-40B4-BE49-F238E27FC236}">
              <a16:creationId xmlns:a16="http://schemas.microsoft.com/office/drawing/2014/main" xmlns="" id="{00000000-0008-0000-0600-00007E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3" name="Text Box 11">
          <a:extLst>
            <a:ext uri="{FF2B5EF4-FFF2-40B4-BE49-F238E27FC236}">
              <a16:creationId xmlns:a16="http://schemas.microsoft.com/office/drawing/2014/main" xmlns="" id="{00000000-0008-0000-0600-00007F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4" name="Text Box 12">
          <a:extLst>
            <a:ext uri="{FF2B5EF4-FFF2-40B4-BE49-F238E27FC236}">
              <a16:creationId xmlns:a16="http://schemas.microsoft.com/office/drawing/2014/main" xmlns="" id="{00000000-0008-0000-0600-000080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5" name="Text Box 13">
          <a:extLst>
            <a:ext uri="{FF2B5EF4-FFF2-40B4-BE49-F238E27FC236}">
              <a16:creationId xmlns:a16="http://schemas.microsoft.com/office/drawing/2014/main" xmlns="" id="{00000000-0008-0000-0600-000081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6" name="Text Box 14">
          <a:extLst>
            <a:ext uri="{FF2B5EF4-FFF2-40B4-BE49-F238E27FC236}">
              <a16:creationId xmlns:a16="http://schemas.microsoft.com/office/drawing/2014/main" xmlns="" id="{00000000-0008-0000-0600-000082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7" name="Text Box 15">
          <a:extLst>
            <a:ext uri="{FF2B5EF4-FFF2-40B4-BE49-F238E27FC236}">
              <a16:creationId xmlns:a16="http://schemas.microsoft.com/office/drawing/2014/main" xmlns="" id="{00000000-0008-0000-0600-000083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xmlns="" id="{00000000-0008-0000-0600-000084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09" name="Text Box 17">
          <a:extLst>
            <a:ext uri="{FF2B5EF4-FFF2-40B4-BE49-F238E27FC236}">
              <a16:creationId xmlns:a16="http://schemas.microsoft.com/office/drawing/2014/main" xmlns="" id="{00000000-0008-0000-0600-000085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0" name="Text Box 18">
          <a:extLst>
            <a:ext uri="{FF2B5EF4-FFF2-40B4-BE49-F238E27FC236}">
              <a16:creationId xmlns:a16="http://schemas.microsoft.com/office/drawing/2014/main" xmlns="" id="{00000000-0008-0000-0600-000086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1" name="Text Box 19">
          <a:extLst>
            <a:ext uri="{FF2B5EF4-FFF2-40B4-BE49-F238E27FC236}">
              <a16:creationId xmlns:a16="http://schemas.microsoft.com/office/drawing/2014/main" xmlns="" id="{00000000-0008-0000-0600-000087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2" name="Text Box 20">
          <a:extLst>
            <a:ext uri="{FF2B5EF4-FFF2-40B4-BE49-F238E27FC236}">
              <a16:creationId xmlns:a16="http://schemas.microsoft.com/office/drawing/2014/main" xmlns="" id="{00000000-0008-0000-0600-000088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3" name="Text Box 21">
          <a:extLst>
            <a:ext uri="{FF2B5EF4-FFF2-40B4-BE49-F238E27FC236}">
              <a16:creationId xmlns:a16="http://schemas.microsoft.com/office/drawing/2014/main" xmlns="" id="{00000000-0008-0000-0600-000089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4" name="Text Box 22">
          <a:extLst>
            <a:ext uri="{FF2B5EF4-FFF2-40B4-BE49-F238E27FC236}">
              <a16:creationId xmlns:a16="http://schemas.microsoft.com/office/drawing/2014/main" xmlns="" id="{00000000-0008-0000-0600-00008A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5" name="Text Box 23">
          <a:extLst>
            <a:ext uri="{FF2B5EF4-FFF2-40B4-BE49-F238E27FC236}">
              <a16:creationId xmlns:a16="http://schemas.microsoft.com/office/drawing/2014/main" xmlns="" id="{00000000-0008-0000-0600-00008B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6" name="Text Box 24">
          <a:extLst>
            <a:ext uri="{FF2B5EF4-FFF2-40B4-BE49-F238E27FC236}">
              <a16:creationId xmlns:a16="http://schemas.microsoft.com/office/drawing/2014/main" xmlns="" id="{00000000-0008-0000-0600-00008C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7" name="Text Box 25">
          <a:extLst>
            <a:ext uri="{FF2B5EF4-FFF2-40B4-BE49-F238E27FC236}">
              <a16:creationId xmlns:a16="http://schemas.microsoft.com/office/drawing/2014/main" xmlns="" id="{00000000-0008-0000-0600-00008D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8" name="Text Box 48">
          <a:extLst>
            <a:ext uri="{FF2B5EF4-FFF2-40B4-BE49-F238E27FC236}">
              <a16:creationId xmlns:a16="http://schemas.microsoft.com/office/drawing/2014/main" xmlns="" id="{00000000-0008-0000-0600-00008E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19" name="Text Box 93">
          <a:extLst>
            <a:ext uri="{FF2B5EF4-FFF2-40B4-BE49-F238E27FC236}">
              <a16:creationId xmlns:a16="http://schemas.microsoft.com/office/drawing/2014/main" xmlns="" id="{00000000-0008-0000-0600-00008F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91</xdr:row>
      <xdr:rowOff>0</xdr:rowOff>
    </xdr:from>
    <xdr:ext cx="76200" cy="327026"/>
    <xdr:sp macro="" textlink="">
      <xdr:nvSpPr>
        <xdr:cNvPr id="5520" name="Text Box 94">
          <a:extLst>
            <a:ext uri="{FF2B5EF4-FFF2-40B4-BE49-F238E27FC236}">
              <a16:creationId xmlns:a16="http://schemas.microsoft.com/office/drawing/2014/main" xmlns="" id="{00000000-0008-0000-0600-000090150000}"/>
            </a:ext>
          </a:extLst>
        </xdr:cNvPr>
        <xdr:cNvSpPr txBox="1">
          <a:spLocks noChangeArrowheads="1"/>
        </xdr:cNvSpPr>
      </xdr:nvSpPr>
      <xdr:spPr bwMode="auto">
        <a:xfrm>
          <a:off x="26498550" y="5066347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1" name="Text Box 26">
          <a:extLst>
            <a:ext uri="{FF2B5EF4-FFF2-40B4-BE49-F238E27FC236}">
              <a16:creationId xmlns:a16="http://schemas.microsoft.com/office/drawing/2014/main" xmlns="" id="{00000000-0008-0000-0600-000091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2" name="Text Box 27">
          <a:extLst>
            <a:ext uri="{FF2B5EF4-FFF2-40B4-BE49-F238E27FC236}">
              <a16:creationId xmlns:a16="http://schemas.microsoft.com/office/drawing/2014/main" xmlns="" id="{00000000-0008-0000-0600-000092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3" name="Text Box 28">
          <a:extLst>
            <a:ext uri="{FF2B5EF4-FFF2-40B4-BE49-F238E27FC236}">
              <a16:creationId xmlns:a16="http://schemas.microsoft.com/office/drawing/2014/main" xmlns="" id="{00000000-0008-0000-0600-000093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4" name="Text Box 29">
          <a:extLst>
            <a:ext uri="{FF2B5EF4-FFF2-40B4-BE49-F238E27FC236}">
              <a16:creationId xmlns:a16="http://schemas.microsoft.com/office/drawing/2014/main" xmlns="" id="{00000000-0008-0000-0600-000094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5" name="Text Box 30">
          <a:extLst>
            <a:ext uri="{FF2B5EF4-FFF2-40B4-BE49-F238E27FC236}">
              <a16:creationId xmlns:a16="http://schemas.microsoft.com/office/drawing/2014/main" xmlns="" id="{00000000-0008-0000-0600-000095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6" name="Text Box 31">
          <a:extLst>
            <a:ext uri="{FF2B5EF4-FFF2-40B4-BE49-F238E27FC236}">
              <a16:creationId xmlns:a16="http://schemas.microsoft.com/office/drawing/2014/main" xmlns="" id="{00000000-0008-0000-0600-000096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7" name="Text Box 32">
          <a:extLst>
            <a:ext uri="{FF2B5EF4-FFF2-40B4-BE49-F238E27FC236}">
              <a16:creationId xmlns:a16="http://schemas.microsoft.com/office/drawing/2014/main" xmlns="" id="{00000000-0008-0000-0600-000097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8" name="Text Box 33">
          <a:extLst>
            <a:ext uri="{FF2B5EF4-FFF2-40B4-BE49-F238E27FC236}">
              <a16:creationId xmlns:a16="http://schemas.microsoft.com/office/drawing/2014/main" xmlns="" id="{00000000-0008-0000-0600-000098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29" name="Text Box 34">
          <a:extLst>
            <a:ext uri="{FF2B5EF4-FFF2-40B4-BE49-F238E27FC236}">
              <a16:creationId xmlns:a16="http://schemas.microsoft.com/office/drawing/2014/main" xmlns="" id="{00000000-0008-0000-0600-000099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0" name="Text Box 35">
          <a:extLst>
            <a:ext uri="{FF2B5EF4-FFF2-40B4-BE49-F238E27FC236}">
              <a16:creationId xmlns:a16="http://schemas.microsoft.com/office/drawing/2014/main" xmlns="" id="{00000000-0008-0000-0600-00009A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1" name="Text Box 36">
          <a:extLst>
            <a:ext uri="{FF2B5EF4-FFF2-40B4-BE49-F238E27FC236}">
              <a16:creationId xmlns:a16="http://schemas.microsoft.com/office/drawing/2014/main" xmlns="" id="{00000000-0008-0000-0600-00009B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2" name="Text Box 37">
          <a:extLst>
            <a:ext uri="{FF2B5EF4-FFF2-40B4-BE49-F238E27FC236}">
              <a16:creationId xmlns:a16="http://schemas.microsoft.com/office/drawing/2014/main" xmlns="" id="{00000000-0008-0000-0600-00009C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3" name="Text Box 38">
          <a:extLst>
            <a:ext uri="{FF2B5EF4-FFF2-40B4-BE49-F238E27FC236}">
              <a16:creationId xmlns:a16="http://schemas.microsoft.com/office/drawing/2014/main" xmlns="" id="{00000000-0008-0000-0600-00009D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4" name="Text Box 39">
          <a:extLst>
            <a:ext uri="{FF2B5EF4-FFF2-40B4-BE49-F238E27FC236}">
              <a16:creationId xmlns:a16="http://schemas.microsoft.com/office/drawing/2014/main" xmlns="" id="{00000000-0008-0000-0600-00009E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5" name="Text Box 40">
          <a:extLst>
            <a:ext uri="{FF2B5EF4-FFF2-40B4-BE49-F238E27FC236}">
              <a16:creationId xmlns:a16="http://schemas.microsoft.com/office/drawing/2014/main" xmlns="" id="{00000000-0008-0000-0600-00009F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6" name="Text Box 41">
          <a:extLst>
            <a:ext uri="{FF2B5EF4-FFF2-40B4-BE49-F238E27FC236}">
              <a16:creationId xmlns:a16="http://schemas.microsoft.com/office/drawing/2014/main" xmlns="" id="{00000000-0008-0000-0600-0000A0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7" name="Text Box 42">
          <a:extLst>
            <a:ext uri="{FF2B5EF4-FFF2-40B4-BE49-F238E27FC236}">
              <a16:creationId xmlns:a16="http://schemas.microsoft.com/office/drawing/2014/main" xmlns="" id="{00000000-0008-0000-0600-0000A1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8" name="Text Box 43">
          <a:extLst>
            <a:ext uri="{FF2B5EF4-FFF2-40B4-BE49-F238E27FC236}">
              <a16:creationId xmlns:a16="http://schemas.microsoft.com/office/drawing/2014/main" xmlns="" id="{00000000-0008-0000-0600-0000A2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39" name="Text Box 44">
          <a:extLst>
            <a:ext uri="{FF2B5EF4-FFF2-40B4-BE49-F238E27FC236}">
              <a16:creationId xmlns:a16="http://schemas.microsoft.com/office/drawing/2014/main" xmlns="" id="{00000000-0008-0000-0600-0000A3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0" name="Text Box 45">
          <a:extLst>
            <a:ext uri="{FF2B5EF4-FFF2-40B4-BE49-F238E27FC236}">
              <a16:creationId xmlns:a16="http://schemas.microsoft.com/office/drawing/2014/main" xmlns="" id="{00000000-0008-0000-0600-0000A4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1" name="Text Box 46">
          <a:extLst>
            <a:ext uri="{FF2B5EF4-FFF2-40B4-BE49-F238E27FC236}">
              <a16:creationId xmlns:a16="http://schemas.microsoft.com/office/drawing/2014/main" xmlns="" id="{00000000-0008-0000-0600-0000A5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2" name="Text Box 47">
          <a:extLst>
            <a:ext uri="{FF2B5EF4-FFF2-40B4-BE49-F238E27FC236}">
              <a16:creationId xmlns:a16="http://schemas.microsoft.com/office/drawing/2014/main" xmlns="" id="{00000000-0008-0000-0600-0000A6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3" name="Text Box 49">
          <a:extLst>
            <a:ext uri="{FF2B5EF4-FFF2-40B4-BE49-F238E27FC236}">
              <a16:creationId xmlns:a16="http://schemas.microsoft.com/office/drawing/2014/main" xmlns="" id="{00000000-0008-0000-0600-0000A7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4" name="Text Box 50">
          <a:extLst>
            <a:ext uri="{FF2B5EF4-FFF2-40B4-BE49-F238E27FC236}">
              <a16:creationId xmlns:a16="http://schemas.microsoft.com/office/drawing/2014/main" xmlns="" id="{00000000-0008-0000-0600-0000A8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5" name="Text Box 51">
          <a:extLst>
            <a:ext uri="{FF2B5EF4-FFF2-40B4-BE49-F238E27FC236}">
              <a16:creationId xmlns:a16="http://schemas.microsoft.com/office/drawing/2014/main" xmlns="" id="{00000000-0008-0000-0600-0000A9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6" name="Text Box 52">
          <a:extLst>
            <a:ext uri="{FF2B5EF4-FFF2-40B4-BE49-F238E27FC236}">
              <a16:creationId xmlns:a16="http://schemas.microsoft.com/office/drawing/2014/main" xmlns="" id="{00000000-0008-0000-0600-0000AA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7" name="Text Box 53">
          <a:extLst>
            <a:ext uri="{FF2B5EF4-FFF2-40B4-BE49-F238E27FC236}">
              <a16:creationId xmlns:a16="http://schemas.microsoft.com/office/drawing/2014/main" xmlns="" id="{00000000-0008-0000-0600-0000AB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8" name="Text Box 54">
          <a:extLst>
            <a:ext uri="{FF2B5EF4-FFF2-40B4-BE49-F238E27FC236}">
              <a16:creationId xmlns:a16="http://schemas.microsoft.com/office/drawing/2014/main" xmlns="" id="{00000000-0008-0000-0600-0000AC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49" name="Text Box 55">
          <a:extLst>
            <a:ext uri="{FF2B5EF4-FFF2-40B4-BE49-F238E27FC236}">
              <a16:creationId xmlns:a16="http://schemas.microsoft.com/office/drawing/2014/main" xmlns="" id="{00000000-0008-0000-0600-0000AD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0" name="Text Box 56">
          <a:extLst>
            <a:ext uri="{FF2B5EF4-FFF2-40B4-BE49-F238E27FC236}">
              <a16:creationId xmlns:a16="http://schemas.microsoft.com/office/drawing/2014/main" xmlns="" id="{00000000-0008-0000-0600-0000AE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1" name="Text Box 57">
          <a:extLst>
            <a:ext uri="{FF2B5EF4-FFF2-40B4-BE49-F238E27FC236}">
              <a16:creationId xmlns:a16="http://schemas.microsoft.com/office/drawing/2014/main" xmlns="" id="{00000000-0008-0000-0600-0000AF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2" name="Text Box 58">
          <a:extLst>
            <a:ext uri="{FF2B5EF4-FFF2-40B4-BE49-F238E27FC236}">
              <a16:creationId xmlns:a16="http://schemas.microsoft.com/office/drawing/2014/main" xmlns="" id="{00000000-0008-0000-0600-0000B0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3" name="Text Box 59">
          <a:extLst>
            <a:ext uri="{FF2B5EF4-FFF2-40B4-BE49-F238E27FC236}">
              <a16:creationId xmlns:a16="http://schemas.microsoft.com/office/drawing/2014/main" xmlns="" id="{00000000-0008-0000-0600-0000B1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4" name="Text Box 60">
          <a:extLst>
            <a:ext uri="{FF2B5EF4-FFF2-40B4-BE49-F238E27FC236}">
              <a16:creationId xmlns:a16="http://schemas.microsoft.com/office/drawing/2014/main" xmlns="" id="{00000000-0008-0000-0600-0000B2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5" name="Text Box 61">
          <a:extLst>
            <a:ext uri="{FF2B5EF4-FFF2-40B4-BE49-F238E27FC236}">
              <a16:creationId xmlns:a16="http://schemas.microsoft.com/office/drawing/2014/main" xmlns="" id="{00000000-0008-0000-0600-0000B3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6" name="Text Box 62">
          <a:extLst>
            <a:ext uri="{FF2B5EF4-FFF2-40B4-BE49-F238E27FC236}">
              <a16:creationId xmlns:a16="http://schemas.microsoft.com/office/drawing/2014/main" xmlns="" id="{00000000-0008-0000-0600-0000B4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7" name="Text Box 63">
          <a:extLst>
            <a:ext uri="{FF2B5EF4-FFF2-40B4-BE49-F238E27FC236}">
              <a16:creationId xmlns:a16="http://schemas.microsoft.com/office/drawing/2014/main" xmlns="" id="{00000000-0008-0000-0600-0000B5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8" name="Text Box 64">
          <a:extLst>
            <a:ext uri="{FF2B5EF4-FFF2-40B4-BE49-F238E27FC236}">
              <a16:creationId xmlns:a16="http://schemas.microsoft.com/office/drawing/2014/main" xmlns="" id="{00000000-0008-0000-0600-0000B6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59" name="Text Box 65">
          <a:extLst>
            <a:ext uri="{FF2B5EF4-FFF2-40B4-BE49-F238E27FC236}">
              <a16:creationId xmlns:a16="http://schemas.microsoft.com/office/drawing/2014/main" xmlns="" id="{00000000-0008-0000-0600-0000B7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0" name="Text Box 66">
          <a:extLst>
            <a:ext uri="{FF2B5EF4-FFF2-40B4-BE49-F238E27FC236}">
              <a16:creationId xmlns:a16="http://schemas.microsoft.com/office/drawing/2014/main" xmlns="" id="{00000000-0008-0000-0600-0000B8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1" name="Text Box 67">
          <a:extLst>
            <a:ext uri="{FF2B5EF4-FFF2-40B4-BE49-F238E27FC236}">
              <a16:creationId xmlns:a16="http://schemas.microsoft.com/office/drawing/2014/main" xmlns="" id="{00000000-0008-0000-0600-0000B9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2" name="Text Box 68">
          <a:extLst>
            <a:ext uri="{FF2B5EF4-FFF2-40B4-BE49-F238E27FC236}">
              <a16:creationId xmlns:a16="http://schemas.microsoft.com/office/drawing/2014/main" xmlns="" id="{00000000-0008-0000-0600-0000BA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3" name="Text Box 69">
          <a:extLst>
            <a:ext uri="{FF2B5EF4-FFF2-40B4-BE49-F238E27FC236}">
              <a16:creationId xmlns:a16="http://schemas.microsoft.com/office/drawing/2014/main" xmlns="" id="{00000000-0008-0000-0600-0000BB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4" name="Text Box 70">
          <a:extLst>
            <a:ext uri="{FF2B5EF4-FFF2-40B4-BE49-F238E27FC236}">
              <a16:creationId xmlns:a16="http://schemas.microsoft.com/office/drawing/2014/main" xmlns="" id="{00000000-0008-0000-0600-0000BC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5" name="Text Box 71">
          <a:extLst>
            <a:ext uri="{FF2B5EF4-FFF2-40B4-BE49-F238E27FC236}">
              <a16:creationId xmlns:a16="http://schemas.microsoft.com/office/drawing/2014/main" xmlns="" id="{00000000-0008-0000-0600-0000BD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6" name="Text Box 72">
          <a:extLst>
            <a:ext uri="{FF2B5EF4-FFF2-40B4-BE49-F238E27FC236}">
              <a16:creationId xmlns:a16="http://schemas.microsoft.com/office/drawing/2014/main" xmlns="" id="{00000000-0008-0000-0600-0000BE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7" name="Text Box 73">
          <a:extLst>
            <a:ext uri="{FF2B5EF4-FFF2-40B4-BE49-F238E27FC236}">
              <a16:creationId xmlns:a16="http://schemas.microsoft.com/office/drawing/2014/main" xmlns="" id="{00000000-0008-0000-0600-0000BF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8" name="Text Box 74">
          <a:extLst>
            <a:ext uri="{FF2B5EF4-FFF2-40B4-BE49-F238E27FC236}">
              <a16:creationId xmlns:a16="http://schemas.microsoft.com/office/drawing/2014/main" xmlns="" id="{00000000-0008-0000-0600-0000C0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69" name="Text Box 75">
          <a:extLst>
            <a:ext uri="{FF2B5EF4-FFF2-40B4-BE49-F238E27FC236}">
              <a16:creationId xmlns:a16="http://schemas.microsoft.com/office/drawing/2014/main" xmlns="" id="{00000000-0008-0000-0600-0000C1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0" name="Text Box 76">
          <a:extLst>
            <a:ext uri="{FF2B5EF4-FFF2-40B4-BE49-F238E27FC236}">
              <a16:creationId xmlns:a16="http://schemas.microsoft.com/office/drawing/2014/main" xmlns="" id="{00000000-0008-0000-0600-0000C2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1" name="Text Box 77">
          <a:extLst>
            <a:ext uri="{FF2B5EF4-FFF2-40B4-BE49-F238E27FC236}">
              <a16:creationId xmlns:a16="http://schemas.microsoft.com/office/drawing/2014/main" xmlns="" id="{00000000-0008-0000-0600-0000C3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2" name="Text Box 78">
          <a:extLst>
            <a:ext uri="{FF2B5EF4-FFF2-40B4-BE49-F238E27FC236}">
              <a16:creationId xmlns:a16="http://schemas.microsoft.com/office/drawing/2014/main" xmlns="" id="{00000000-0008-0000-0600-0000C4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3" name="Text Box 79">
          <a:extLst>
            <a:ext uri="{FF2B5EF4-FFF2-40B4-BE49-F238E27FC236}">
              <a16:creationId xmlns:a16="http://schemas.microsoft.com/office/drawing/2014/main" xmlns="" id="{00000000-0008-0000-0600-0000C5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4" name="Text Box 80">
          <a:extLst>
            <a:ext uri="{FF2B5EF4-FFF2-40B4-BE49-F238E27FC236}">
              <a16:creationId xmlns:a16="http://schemas.microsoft.com/office/drawing/2014/main" xmlns="" id="{00000000-0008-0000-0600-0000C6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5" name="Text Box 81">
          <a:extLst>
            <a:ext uri="{FF2B5EF4-FFF2-40B4-BE49-F238E27FC236}">
              <a16:creationId xmlns:a16="http://schemas.microsoft.com/office/drawing/2014/main" xmlns="" id="{00000000-0008-0000-0600-0000C7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6" name="Text Box 82">
          <a:extLst>
            <a:ext uri="{FF2B5EF4-FFF2-40B4-BE49-F238E27FC236}">
              <a16:creationId xmlns:a16="http://schemas.microsoft.com/office/drawing/2014/main" xmlns="" id="{00000000-0008-0000-0600-0000C8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7" name="Text Box 83">
          <a:extLst>
            <a:ext uri="{FF2B5EF4-FFF2-40B4-BE49-F238E27FC236}">
              <a16:creationId xmlns:a16="http://schemas.microsoft.com/office/drawing/2014/main" xmlns="" id="{00000000-0008-0000-0600-0000C9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8" name="Text Box 84">
          <a:extLst>
            <a:ext uri="{FF2B5EF4-FFF2-40B4-BE49-F238E27FC236}">
              <a16:creationId xmlns:a16="http://schemas.microsoft.com/office/drawing/2014/main" xmlns="" id="{00000000-0008-0000-0600-0000CA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79" name="Text Box 85">
          <a:extLst>
            <a:ext uri="{FF2B5EF4-FFF2-40B4-BE49-F238E27FC236}">
              <a16:creationId xmlns:a16="http://schemas.microsoft.com/office/drawing/2014/main" xmlns="" id="{00000000-0008-0000-0600-0000CB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0" name="Text Box 86">
          <a:extLst>
            <a:ext uri="{FF2B5EF4-FFF2-40B4-BE49-F238E27FC236}">
              <a16:creationId xmlns:a16="http://schemas.microsoft.com/office/drawing/2014/main" xmlns="" id="{00000000-0008-0000-0600-0000CC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1" name="Text Box 87">
          <a:extLst>
            <a:ext uri="{FF2B5EF4-FFF2-40B4-BE49-F238E27FC236}">
              <a16:creationId xmlns:a16="http://schemas.microsoft.com/office/drawing/2014/main" xmlns="" id="{00000000-0008-0000-0600-0000CD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2" name="Text Box 88">
          <a:extLst>
            <a:ext uri="{FF2B5EF4-FFF2-40B4-BE49-F238E27FC236}">
              <a16:creationId xmlns:a16="http://schemas.microsoft.com/office/drawing/2014/main" xmlns="" id="{00000000-0008-0000-0600-0000CE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3" name="Text Box 89">
          <a:extLst>
            <a:ext uri="{FF2B5EF4-FFF2-40B4-BE49-F238E27FC236}">
              <a16:creationId xmlns:a16="http://schemas.microsoft.com/office/drawing/2014/main" xmlns="" id="{00000000-0008-0000-0600-0000CF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4" name="Text Box 90">
          <a:extLst>
            <a:ext uri="{FF2B5EF4-FFF2-40B4-BE49-F238E27FC236}">
              <a16:creationId xmlns:a16="http://schemas.microsoft.com/office/drawing/2014/main" xmlns="" id="{00000000-0008-0000-0600-0000D0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5" name="Text Box 91">
          <a:extLst>
            <a:ext uri="{FF2B5EF4-FFF2-40B4-BE49-F238E27FC236}">
              <a16:creationId xmlns:a16="http://schemas.microsoft.com/office/drawing/2014/main" xmlns="" id="{00000000-0008-0000-0600-0000D1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6" name="Text Box 92">
          <a:extLst>
            <a:ext uri="{FF2B5EF4-FFF2-40B4-BE49-F238E27FC236}">
              <a16:creationId xmlns:a16="http://schemas.microsoft.com/office/drawing/2014/main" xmlns="" id="{00000000-0008-0000-0600-0000D2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7" name="Text Box 3">
          <a:extLst>
            <a:ext uri="{FF2B5EF4-FFF2-40B4-BE49-F238E27FC236}">
              <a16:creationId xmlns:a16="http://schemas.microsoft.com/office/drawing/2014/main" xmlns="" id="{00000000-0008-0000-0600-0000D3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8" name="Text Box 4">
          <a:extLst>
            <a:ext uri="{FF2B5EF4-FFF2-40B4-BE49-F238E27FC236}">
              <a16:creationId xmlns:a16="http://schemas.microsoft.com/office/drawing/2014/main" xmlns="" id="{00000000-0008-0000-0600-0000D4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89" name="Text Box 5">
          <a:extLst>
            <a:ext uri="{FF2B5EF4-FFF2-40B4-BE49-F238E27FC236}">
              <a16:creationId xmlns:a16="http://schemas.microsoft.com/office/drawing/2014/main" xmlns="" id="{00000000-0008-0000-0600-0000D5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0" name="Text Box 6">
          <a:extLst>
            <a:ext uri="{FF2B5EF4-FFF2-40B4-BE49-F238E27FC236}">
              <a16:creationId xmlns:a16="http://schemas.microsoft.com/office/drawing/2014/main" xmlns="" id="{00000000-0008-0000-0600-0000D6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1" name="Text Box 7">
          <a:extLst>
            <a:ext uri="{FF2B5EF4-FFF2-40B4-BE49-F238E27FC236}">
              <a16:creationId xmlns:a16="http://schemas.microsoft.com/office/drawing/2014/main" xmlns="" id="{00000000-0008-0000-0600-0000D7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2" name="Text Box 8">
          <a:extLst>
            <a:ext uri="{FF2B5EF4-FFF2-40B4-BE49-F238E27FC236}">
              <a16:creationId xmlns:a16="http://schemas.microsoft.com/office/drawing/2014/main" xmlns="" id="{00000000-0008-0000-0600-0000D8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3" name="Text Box 9">
          <a:extLst>
            <a:ext uri="{FF2B5EF4-FFF2-40B4-BE49-F238E27FC236}">
              <a16:creationId xmlns:a16="http://schemas.microsoft.com/office/drawing/2014/main" xmlns="" id="{00000000-0008-0000-0600-0000D9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4" name="Text Box 10">
          <a:extLst>
            <a:ext uri="{FF2B5EF4-FFF2-40B4-BE49-F238E27FC236}">
              <a16:creationId xmlns:a16="http://schemas.microsoft.com/office/drawing/2014/main" xmlns="" id="{00000000-0008-0000-0600-0000DA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5" name="Text Box 11">
          <a:extLst>
            <a:ext uri="{FF2B5EF4-FFF2-40B4-BE49-F238E27FC236}">
              <a16:creationId xmlns:a16="http://schemas.microsoft.com/office/drawing/2014/main" xmlns="" id="{00000000-0008-0000-0600-0000DB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6" name="Text Box 12">
          <a:extLst>
            <a:ext uri="{FF2B5EF4-FFF2-40B4-BE49-F238E27FC236}">
              <a16:creationId xmlns:a16="http://schemas.microsoft.com/office/drawing/2014/main" xmlns="" id="{00000000-0008-0000-0600-0000DC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7" name="Text Box 13">
          <a:extLst>
            <a:ext uri="{FF2B5EF4-FFF2-40B4-BE49-F238E27FC236}">
              <a16:creationId xmlns:a16="http://schemas.microsoft.com/office/drawing/2014/main" xmlns="" id="{00000000-0008-0000-0600-0000DD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8" name="Text Box 14">
          <a:extLst>
            <a:ext uri="{FF2B5EF4-FFF2-40B4-BE49-F238E27FC236}">
              <a16:creationId xmlns:a16="http://schemas.microsoft.com/office/drawing/2014/main" xmlns="" id="{00000000-0008-0000-0600-0000DE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599" name="Text Box 15">
          <a:extLst>
            <a:ext uri="{FF2B5EF4-FFF2-40B4-BE49-F238E27FC236}">
              <a16:creationId xmlns:a16="http://schemas.microsoft.com/office/drawing/2014/main" xmlns="" id="{00000000-0008-0000-0600-0000DF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0" name="Text Box 16">
          <a:extLst>
            <a:ext uri="{FF2B5EF4-FFF2-40B4-BE49-F238E27FC236}">
              <a16:creationId xmlns:a16="http://schemas.microsoft.com/office/drawing/2014/main" xmlns="" id="{00000000-0008-0000-0600-0000E0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1" name="Text Box 17">
          <a:extLst>
            <a:ext uri="{FF2B5EF4-FFF2-40B4-BE49-F238E27FC236}">
              <a16:creationId xmlns:a16="http://schemas.microsoft.com/office/drawing/2014/main" xmlns="" id="{00000000-0008-0000-0600-0000E1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2" name="Text Box 18">
          <a:extLst>
            <a:ext uri="{FF2B5EF4-FFF2-40B4-BE49-F238E27FC236}">
              <a16:creationId xmlns:a16="http://schemas.microsoft.com/office/drawing/2014/main" xmlns="" id="{00000000-0008-0000-0600-0000E2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3" name="Text Box 19">
          <a:extLst>
            <a:ext uri="{FF2B5EF4-FFF2-40B4-BE49-F238E27FC236}">
              <a16:creationId xmlns:a16="http://schemas.microsoft.com/office/drawing/2014/main" xmlns="" id="{00000000-0008-0000-0600-0000E3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4" name="Text Box 20">
          <a:extLst>
            <a:ext uri="{FF2B5EF4-FFF2-40B4-BE49-F238E27FC236}">
              <a16:creationId xmlns:a16="http://schemas.microsoft.com/office/drawing/2014/main" xmlns="" id="{00000000-0008-0000-0600-0000E4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5" name="Text Box 21">
          <a:extLst>
            <a:ext uri="{FF2B5EF4-FFF2-40B4-BE49-F238E27FC236}">
              <a16:creationId xmlns:a16="http://schemas.microsoft.com/office/drawing/2014/main" xmlns="" id="{00000000-0008-0000-0600-0000E5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6" name="Text Box 22">
          <a:extLst>
            <a:ext uri="{FF2B5EF4-FFF2-40B4-BE49-F238E27FC236}">
              <a16:creationId xmlns:a16="http://schemas.microsoft.com/office/drawing/2014/main" xmlns="" id="{00000000-0008-0000-0600-0000E6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7" name="Text Box 23">
          <a:extLst>
            <a:ext uri="{FF2B5EF4-FFF2-40B4-BE49-F238E27FC236}">
              <a16:creationId xmlns:a16="http://schemas.microsoft.com/office/drawing/2014/main" xmlns="" id="{00000000-0008-0000-0600-0000E7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8" name="Text Box 24">
          <a:extLst>
            <a:ext uri="{FF2B5EF4-FFF2-40B4-BE49-F238E27FC236}">
              <a16:creationId xmlns:a16="http://schemas.microsoft.com/office/drawing/2014/main" xmlns="" id="{00000000-0008-0000-0600-0000E8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09" name="Text Box 25">
          <a:extLst>
            <a:ext uri="{FF2B5EF4-FFF2-40B4-BE49-F238E27FC236}">
              <a16:creationId xmlns:a16="http://schemas.microsoft.com/office/drawing/2014/main" xmlns="" id="{00000000-0008-0000-0600-0000E9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10" name="Text Box 48">
          <a:extLst>
            <a:ext uri="{FF2B5EF4-FFF2-40B4-BE49-F238E27FC236}">
              <a16:creationId xmlns:a16="http://schemas.microsoft.com/office/drawing/2014/main" xmlns="" id="{00000000-0008-0000-0600-0000EA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11" name="Text Box 93">
          <a:extLst>
            <a:ext uri="{FF2B5EF4-FFF2-40B4-BE49-F238E27FC236}">
              <a16:creationId xmlns:a16="http://schemas.microsoft.com/office/drawing/2014/main" xmlns="" id="{00000000-0008-0000-0600-0000EB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92</xdr:row>
      <xdr:rowOff>0</xdr:rowOff>
    </xdr:from>
    <xdr:ext cx="76200" cy="497945"/>
    <xdr:sp macro="" textlink="">
      <xdr:nvSpPr>
        <xdr:cNvPr id="5612" name="Text Box 94">
          <a:extLst>
            <a:ext uri="{FF2B5EF4-FFF2-40B4-BE49-F238E27FC236}">
              <a16:creationId xmlns:a16="http://schemas.microsoft.com/office/drawing/2014/main" xmlns="" id="{00000000-0008-0000-0600-0000EC150000}"/>
            </a:ext>
          </a:extLst>
        </xdr:cNvPr>
        <xdr:cNvSpPr txBox="1">
          <a:spLocks noChangeArrowheads="1"/>
        </xdr:cNvSpPr>
      </xdr:nvSpPr>
      <xdr:spPr bwMode="auto">
        <a:xfrm>
          <a:off x="26498550" y="5179695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13" name="Text Box 3">
          <a:extLst>
            <a:ext uri="{FF2B5EF4-FFF2-40B4-BE49-F238E27FC236}">
              <a16:creationId xmlns:a16="http://schemas.microsoft.com/office/drawing/2014/main" xmlns="" id="{00000000-0008-0000-0600-0000ED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14" name="Text Box 4">
          <a:extLst>
            <a:ext uri="{FF2B5EF4-FFF2-40B4-BE49-F238E27FC236}">
              <a16:creationId xmlns:a16="http://schemas.microsoft.com/office/drawing/2014/main" xmlns="" id="{00000000-0008-0000-0600-0000EE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15" name="Text Box 5">
          <a:extLst>
            <a:ext uri="{FF2B5EF4-FFF2-40B4-BE49-F238E27FC236}">
              <a16:creationId xmlns:a16="http://schemas.microsoft.com/office/drawing/2014/main" xmlns="" id="{00000000-0008-0000-0600-0000EF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16" name="Text Box 6">
          <a:extLst>
            <a:ext uri="{FF2B5EF4-FFF2-40B4-BE49-F238E27FC236}">
              <a16:creationId xmlns:a16="http://schemas.microsoft.com/office/drawing/2014/main" xmlns="" id="{00000000-0008-0000-0600-0000F0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17" name="Text Box 7">
          <a:extLst>
            <a:ext uri="{FF2B5EF4-FFF2-40B4-BE49-F238E27FC236}">
              <a16:creationId xmlns:a16="http://schemas.microsoft.com/office/drawing/2014/main" xmlns="" id="{00000000-0008-0000-0600-0000F1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18" name="Text Box 8">
          <a:extLst>
            <a:ext uri="{FF2B5EF4-FFF2-40B4-BE49-F238E27FC236}">
              <a16:creationId xmlns:a16="http://schemas.microsoft.com/office/drawing/2014/main" xmlns="" id="{00000000-0008-0000-0600-0000F2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19" name="Text Box 9">
          <a:extLst>
            <a:ext uri="{FF2B5EF4-FFF2-40B4-BE49-F238E27FC236}">
              <a16:creationId xmlns:a16="http://schemas.microsoft.com/office/drawing/2014/main" xmlns="" id="{00000000-0008-0000-0600-0000F3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0" name="Text Box 10">
          <a:extLst>
            <a:ext uri="{FF2B5EF4-FFF2-40B4-BE49-F238E27FC236}">
              <a16:creationId xmlns:a16="http://schemas.microsoft.com/office/drawing/2014/main" xmlns="" id="{00000000-0008-0000-0600-0000F4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1" name="Text Box 11">
          <a:extLst>
            <a:ext uri="{FF2B5EF4-FFF2-40B4-BE49-F238E27FC236}">
              <a16:creationId xmlns:a16="http://schemas.microsoft.com/office/drawing/2014/main" xmlns="" id="{00000000-0008-0000-0600-0000F5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2" name="Text Box 12">
          <a:extLst>
            <a:ext uri="{FF2B5EF4-FFF2-40B4-BE49-F238E27FC236}">
              <a16:creationId xmlns:a16="http://schemas.microsoft.com/office/drawing/2014/main" xmlns="" id="{00000000-0008-0000-0600-0000F6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3" name="Text Box 13">
          <a:extLst>
            <a:ext uri="{FF2B5EF4-FFF2-40B4-BE49-F238E27FC236}">
              <a16:creationId xmlns:a16="http://schemas.microsoft.com/office/drawing/2014/main" xmlns="" id="{00000000-0008-0000-0600-0000F7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4" name="Text Box 14">
          <a:extLst>
            <a:ext uri="{FF2B5EF4-FFF2-40B4-BE49-F238E27FC236}">
              <a16:creationId xmlns:a16="http://schemas.microsoft.com/office/drawing/2014/main" xmlns="" id="{00000000-0008-0000-0600-0000F8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5" name="Text Box 15">
          <a:extLst>
            <a:ext uri="{FF2B5EF4-FFF2-40B4-BE49-F238E27FC236}">
              <a16:creationId xmlns:a16="http://schemas.microsoft.com/office/drawing/2014/main" xmlns="" id="{00000000-0008-0000-0600-0000F9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6" name="Text Box 16">
          <a:extLst>
            <a:ext uri="{FF2B5EF4-FFF2-40B4-BE49-F238E27FC236}">
              <a16:creationId xmlns:a16="http://schemas.microsoft.com/office/drawing/2014/main" xmlns="" id="{00000000-0008-0000-0600-0000FA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7" name="Text Box 17">
          <a:extLst>
            <a:ext uri="{FF2B5EF4-FFF2-40B4-BE49-F238E27FC236}">
              <a16:creationId xmlns:a16="http://schemas.microsoft.com/office/drawing/2014/main" xmlns="" id="{00000000-0008-0000-0600-0000FB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8" name="Text Box 18">
          <a:extLst>
            <a:ext uri="{FF2B5EF4-FFF2-40B4-BE49-F238E27FC236}">
              <a16:creationId xmlns:a16="http://schemas.microsoft.com/office/drawing/2014/main" xmlns="" id="{00000000-0008-0000-0600-0000FC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29" name="Text Box 19">
          <a:extLst>
            <a:ext uri="{FF2B5EF4-FFF2-40B4-BE49-F238E27FC236}">
              <a16:creationId xmlns:a16="http://schemas.microsoft.com/office/drawing/2014/main" xmlns="" id="{00000000-0008-0000-0600-0000FD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30" name="Text Box 20">
          <a:extLst>
            <a:ext uri="{FF2B5EF4-FFF2-40B4-BE49-F238E27FC236}">
              <a16:creationId xmlns:a16="http://schemas.microsoft.com/office/drawing/2014/main" xmlns="" id="{00000000-0008-0000-0600-0000FE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31" name="Text Box 21">
          <a:extLst>
            <a:ext uri="{FF2B5EF4-FFF2-40B4-BE49-F238E27FC236}">
              <a16:creationId xmlns:a16="http://schemas.microsoft.com/office/drawing/2014/main" xmlns="" id="{00000000-0008-0000-0600-0000FF15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32" name="Text Box 22">
          <a:extLst>
            <a:ext uri="{FF2B5EF4-FFF2-40B4-BE49-F238E27FC236}">
              <a16:creationId xmlns:a16="http://schemas.microsoft.com/office/drawing/2014/main" xmlns="" id="{00000000-0008-0000-0600-000000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33" name="Text Box 23">
          <a:extLst>
            <a:ext uri="{FF2B5EF4-FFF2-40B4-BE49-F238E27FC236}">
              <a16:creationId xmlns:a16="http://schemas.microsoft.com/office/drawing/2014/main" xmlns="" id="{00000000-0008-0000-0600-000001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34" name="Text Box 24">
          <a:extLst>
            <a:ext uri="{FF2B5EF4-FFF2-40B4-BE49-F238E27FC236}">
              <a16:creationId xmlns:a16="http://schemas.microsoft.com/office/drawing/2014/main" xmlns="" id="{00000000-0008-0000-0600-000002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35" name="Text Box 25">
          <a:extLst>
            <a:ext uri="{FF2B5EF4-FFF2-40B4-BE49-F238E27FC236}">
              <a16:creationId xmlns:a16="http://schemas.microsoft.com/office/drawing/2014/main" xmlns="" id="{00000000-0008-0000-0600-000003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36" name="Text Box 26">
          <a:extLst>
            <a:ext uri="{FF2B5EF4-FFF2-40B4-BE49-F238E27FC236}">
              <a16:creationId xmlns:a16="http://schemas.microsoft.com/office/drawing/2014/main" xmlns="" id="{00000000-0008-0000-0600-000004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37" name="Text Box 27">
          <a:extLst>
            <a:ext uri="{FF2B5EF4-FFF2-40B4-BE49-F238E27FC236}">
              <a16:creationId xmlns:a16="http://schemas.microsoft.com/office/drawing/2014/main" xmlns="" id="{00000000-0008-0000-0600-000005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38" name="Text Box 28">
          <a:extLst>
            <a:ext uri="{FF2B5EF4-FFF2-40B4-BE49-F238E27FC236}">
              <a16:creationId xmlns:a16="http://schemas.microsoft.com/office/drawing/2014/main" xmlns="" id="{00000000-0008-0000-0600-000006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39" name="Text Box 29">
          <a:extLst>
            <a:ext uri="{FF2B5EF4-FFF2-40B4-BE49-F238E27FC236}">
              <a16:creationId xmlns:a16="http://schemas.microsoft.com/office/drawing/2014/main" xmlns="" id="{00000000-0008-0000-0600-000007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0" name="Text Box 30">
          <a:extLst>
            <a:ext uri="{FF2B5EF4-FFF2-40B4-BE49-F238E27FC236}">
              <a16:creationId xmlns:a16="http://schemas.microsoft.com/office/drawing/2014/main" xmlns="" id="{00000000-0008-0000-0600-000008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1" name="Text Box 31">
          <a:extLst>
            <a:ext uri="{FF2B5EF4-FFF2-40B4-BE49-F238E27FC236}">
              <a16:creationId xmlns:a16="http://schemas.microsoft.com/office/drawing/2014/main" xmlns="" id="{00000000-0008-0000-0600-000009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2" name="Text Box 32">
          <a:extLst>
            <a:ext uri="{FF2B5EF4-FFF2-40B4-BE49-F238E27FC236}">
              <a16:creationId xmlns:a16="http://schemas.microsoft.com/office/drawing/2014/main" xmlns="" id="{00000000-0008-0000-0600-00000A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3" name="Text Box 33">
          <a:extLst>
            <a:ext uri="{FF2B5EF4-FFF2-40B4-BE49-F238E27FC236}">
              <a16:creationId xmlns:a16="http://schemas.microsoft.com/office/drawing/2014/main" xmlns="" id="{00000000-0008-0000-0600-00000B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4" name="Text Box 34">
          <a:extLst>
            <a:ext uri="{FF2B5EF4-FFF2-40B4-BE49-F238E27FC236}">
              <a16:creationId xmlns:a16="http://schemas.microsoft.com/office/drawing/2014/main" xmlns="" id="{00000000-0008-0000-0600-00000C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5" name="Text Box 35">
          <a:extLst>
            <a:ext uri="{FF2B5EF4-FFF2-40B4-BE49-F238E27FC236}">
              <a16:creationId xmlns:a16="http://schemas.microsoft.com/office/drawing/2014/main" xmlns="" id="{00000000-0008-0000-0600-00000D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6" name="Text Box 36">
          <a:extLst>
            <a:ext uri="{FF2B5EF4-FFF2-40B4-BE49-F238E27FC236}">
              <a16:creationId xmlns:a16="http://schemas.microsoft.com/office/drawing/2014/main" xmlns="" id="{00000000-0008-0000-0600-00000E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7" name="Text Box 37">
          <a:extLst>
            <a:ext uri="{FF2B5EF4-FFF2-40B4-BE49-F238E27FC236}">
              <a16:creationId xmlns:a16="http://schemas.microsoft.com/office/drawing/2014/main" xmlns="" id="{00000000-0008-0000-0600-00000F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8" name="Text Box 38">
          <a:extLst>
            <a:ext uri="{FF2B5EF4-FFF2-40B4-BE49-F238E27FC236}">
              <a16:creationId xmlns:a16="http://schemas.microsoft.com/office/drawing/2014/main" xmlns="" id="{00000000-0008-0000-0600-000010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49" name="Text Box 39">
          <a:extLst>
            <a:ext uri="{FF2B5EF4-FFF2-40B4-BE49-F238E27FC236}">
              <a16:creationId xmlns:a16="http://schemas.microsoft.com/office/drawing/2014/main" xmlns="" id="{00000000-0008-0000-0600-000011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0" name="Text Box 40">
          <a:extLst>
            <a:ext uri="{FF2B5EF4-FFF2-40B4-BE49-F238E27FC236}">
              <a16:creationId xmlns:a16="http://schemas.microsoft.com/office/drawing/2014/main" xmlns="" id="{00000000-0008-0000-0600-000012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1" name="Text Box 41">
          <a:extLst>
            <a:ext uri="{FF2B5EF4-FFF2-40B4-BE49-F238E27FC236}">
              <a16:creationId xmlns:a16="http://schemas.microsoft.com/office/drawing/2014/main" xmlns="" id="{00000000-0008-0000-0600-000013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2" name="Text Box 42">
          <a:extLst>
            <a:ext uri="{FF2B5EF4-FFF2-40B4-BE49-F238E27FC236}">
              <a16:creationId xmlns:a16="http://schemas.microsoft.com/office/drawing/2014/main" xmlns="" id="{00000000-0008-0000-0600-000014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3" name="Text Box 43">
          <a:extLst>
            <a:ext uri="{FF2B5EF4-FFF2-40B4-BE49-F238E27FC236}">
              <a16:creationId xmlns:a16="http://schemas.microsoft.com/office/drawing/2014/main" xmlns="" id="{00000000-0008-0000-0600-000015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4" name="Text Box 44">
          <a:extLst>
            <a:ext uri="{FF2B5EF4-FFF2-40B4-BE49-F238E27FC236}">
              <a16:creationId xmlns:a16="http://schemas.microsoft.com/office/drawing/2014/main" xmlns="" id="{00000000-0008-0000-0600-000016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5" name="Text Box 45">
          <a:extLst>
            <a:ext uri="{FF2B5EF4-FFF2-40B4-BE49-F238E27FC236}">
              <a16:creationId xmlns:a16="http://schemas.microsoft.com/office/drawing/2014/main" xmlns="" id="{00000000-0008-0000-0600-000017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6" name="Text Box 46">
          <a:extLst>
            <a:ext uri="{FF2B5EF4-FFF2-40B4-BE49-F238E27FC236}">
              <a16:creationId xmlns:a16="http://schemas.microsoft.com/office/drawing/2014/main" xmlns="" id="{00000000-0008-0000-0600-000018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7" name="Text Box 47">
          <a:extLst>
            <a:ext uri="{FF2B5EF4-FFF2-40B4-BE49-F238E27FC236}">
              <a16:creationId xmlns:a16="http://schemas.microsoft.com/office/drawing/2014/main" xmlns="" id="{00000000-0008-0000-0600-000019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658" name="Text Box 48">
          <a:extLst>
            <a:ext uri="{FF2B5EF4-FFF2-40B4-BE49-F238E27FC236}">
              <a16:creationId xmlns:a16="http://schemas.microsoft.com/office/drawing/2014/main" xmlns="" id="{00000000-0008-0000-0600-00001A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59" name="Text Box 49">
          <a:extLst>
            <a:ext uri="{FF2B5EF4-FFF2-40B4-BE49-F238E27FC236}">
              <a16:creationId xmlns:a16="http://schemas.microsoft.com/office/drawing/2014/main" xmlns="" id="{00000000-0008-0000-0600-00001B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0" name="Text Box 50">
          <a:extLst>
            <a:ext uri="{FF2B5EF4-FFF2-40B4-BE49-F238E27FC236}">
              <a16:creationId xmlns:a16="http://schemas.microsoft.com/office/drawing/2014/main" xmlns="" id="{00000000-0008-0000-0600-00001C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1" name="Text Box 51">
          <a:extLst>
            <a:ext uri="{FF2B5EF4-FFF2-40B4-BE49-F238E27FC236}">
              <a16:creationId xmlns:a16="http://schemas.microsoft.com/office/drawing/2014/main" xmlns="" id="{00000000-0008-0000-0600-00001D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2" name="Text Box 52">
          <a:extLst>
            <a:ext uri="{FF2B5EF4-FFF2-40B4-BE49-F238E27FC236}">
              <a16:creationId xmlns:a16="http://schemas.microsoft.com/office/drawing/2014/main" xmlns="" id="{00000000-0008-0000-0600-00001E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3" name="Text Box 53">
          <a:extLst>
            <a:ext uri="{FF2B5EF4-FFF2-40B4-BE49-F238E27FC236}">
              <a16:creationId xmlns:a16="http://schemas.microsoft.com/office/drawing/2014/main" xmlns="" id="{00000000-0008-0000-0600-00001F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4" name="Text Box 54">
          <a:extLst>
            <a:ext uri="{FF2B5EF4-FFF2-40B4-BE49-F238E27FC236}">
              <a16:creationId xmlns:a16="http://schemas.microsoft.com/office/drawing/2014/main" xmlns="" id="{00000000-0008-0000-0600-000020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5" name="Text Box 55">
          <a:extLst>
            <a:ext uri="{FF2B5EF4-FFF2-40B4-BE49-F238E27FC236}">
              <a16:creationId xmlns:a16="http://schemas.microsoft.com/office/drawing/2014/main" xmlns="" id="{00000000-0008-0000-0600-000021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6" name="Text Box 56">
          <a:extLst>
            <a:ext uri="{FF2B5EF4-FFF2-40B4-BE49-F238E27FC236}">
              <a16:creationId xmlns:a16="http://schemas.microsoft.com/office/drawing/2014/main" xmlns="" id="{00000000-0008-0000-0600-000022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7" name="Text Box 57">
          <a:extLst>
            <a:ext uri="{FF2B5EF4-FFF2-40B4-BE49-F238E27FC236}">
              <a16:creationId xmlns:a16="http://schemas.microsoft.com/office/drawing/2014/main" xmlns="" id="{00000000-0008-0000-0600-000023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8" name="Text Box 58">
          <a:extLst>
            <a:ext uri="{FF2B5EF4-FFF2-40B4-BE49-F238E27FC236}">
              <a16:creationId xmlns:a16="http://schemas.microsoft.com/office/drawing/2014/main" xmlns="" id="{00000000-0008-0000-0600-000024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69" name="Text Box 59">
          <a:extLst>
            <a:ext uri="{FF2B5EF4-FFF2-40B4-BE49-F238E27FC236}">
              <a16:creationId xmlns:a16="http://schemas.microsoft.com/office/drawing/2014/main" xmlns="" id="{00000000-0008-0000-0600-000025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0" name="Text Box 60">
          <a:extLst>
            <a:ext uri="{FF2B5EF4-FFF2-40B4-BE49-F238E27FC236}">
              <a16:creationId xmlns:a16="http://schemas.microsoft.com/office/drawing/2014/main" xmlns="" id="{00000000-0008-0000-0600-000026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1" name="Text Box 61">
          <a:extLst>
            <a:ext uri="{FF2B5EF4-FFF2-40B4-BE49-F238E27FC236}">
              <a16:creationId xmlns:a16="http://schemas.microsoft.com/office/drawing/2014/main" xmlns="" id="{00000000-0008-0000-0600-000027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2" name="Text Box 62">
          <a:extLst>
            <a:ext uri="{FF2B5EF4-FFF2-40B4-BE49-F238E27FC236}">
              <a16:creationId xmlns:a16="http://schemas.microsoft.com/office/drawing/2014/main" xmlns="" id="{00000000-0008-0000-0600-000028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3" name="Text Box 63">
          <a:extLst>
            <a:ext uri="{FF2B5EF4-FFF2-40B4-BE49-F238E27FC236}">
              <a16:creationId xmlns:a16="http://schemas.microsoft.com/office/drawing/2014/main" xmlns="" id="{00000000-0008-0000-0600-000029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4" name="Text Box 64">
          <a:extLst>
            <a:ext uri="{FF2B5EF4-FFF2-40B4-BE49-F238E27FC236}">
              <a16:creationId xmlns:a16="http://schemas.microsoft.com/office/drawing/2014/main" xmlns="" id="{00000000-0008-0000-0600-00002A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5" name="Text Box 65">
          <a:extLst>
            <a:ext uri="{FF2B5EF4-FFF2-40B4-BE49-F238E27FC236}">
              <a16:creationId xmlns:a16="http://schemas.microsoft.com/office/drawing/2014/main" xmlns="" id="{00000000-0008-0000-0600-00002B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6" name="Text Box 66">
          <a:extLst>
            <a:ext uri="{FF2B5EF4-FFF2-40B4-BE49-F238E27FC236}">
              <a16:creationId xmlns:a16="http://schemas.microsoft.com/office/drawing/2014/main" xmlns="" id="{00000000-0008-0000-0600-00002C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7" name="Text Box 67">
          <a:extLst>
            <a:ext uri="{FF2B5EF4-FFF2-40B4-BE49-F238E27FC236}">
              <a16:creationId xmlns:a16="http://schemas.microsoft.com/office/drawing/2014/main" xmlns="" id="{00000000-0008-0000-0600-00002D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8" name="Text Box 68">
          <a:extLst>
            <a:ext uri="{FF2B5EF4-FFF2-40B4-BE49-F238E27FC236}">
              <a16:creationId xmlns:a16="http://schemas.microsoft.com/office/drawing/2014/main" xmlns="" id="{00000000-0008-0000-0600-00002E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79" name="Text Box 69">
          <a:extLst>
            <a:ext uri="{FF2B5EF4-FFF2-40B4-BE49-F238E27FC236}">
              <a16:creationId xmlns:a16="http://schemas.microsoft.com/office/drawing/2014/main" xmlns="" id="{00000000-0008-0000-0600-00002F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0" name="Text Box 70">
          <a:extLst>
            <a:ext uri="{FF2B5EF4-FFF2-40B4-BE49-F238E27FC236}">
              <a16:creationId xmlns:a16="http://schemas.microsoft.com/office/drawing/2014/main" xmlns="" id="{00000000-0008-0000-0600-000030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1" name="Text Box 71">
          <a:extLst>
            <a:ext uri="{FF2B5EF4-FFF2-40B4-BE49-F238E27FC236}">
              <a16:creationId xmlns:a16="http://schemas.microsoft.com/office/drawing/2014/main" xmlns="" id="{00000000-0008-0000-0600-000031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2" name="Text Box 72">
          <a:extLst>
            <a:ext uri="{FF2B5EF4-FFF2-40B4-BE49-F238E27FC236}">
              <a16:creationId xmlns:a16="http://schemas.microsoft.com/office/drawing/2014/main" xmlns="" id="{00000000-0008-0000-0600-000032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3" name="Text Box 73">
          <a:extLst>
            <a:ext uri="{FF2B5EF4-FFF2-40B4-BE49-F238E27FC236}">
              <a16:creationId xmlns:a16="http://schemas.microsoft.com/office/drawing/2014/main" xmlns="" id="{00000000-0008-0000-0600-000033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4" name="Text Box 74">
          <a:extLst>
            <a:ext uri="{FF2B5EF4-FFF2-40B4-BE49-F238E27FC236}">
              <a16:creationId xmlns:a16="http://schemas.microsoft.com/office/drawing/2014/main" xmlns="" id="{00000000-0008-0000-0600-000034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5" name="Text Box 75">
          <a:extLst>
            <a:ext uri="{FF2B5EF4-FFF2-40B4-BE49-F238E27FC236}">
              <a16:creationId xmlns:a16="http://schemas.microsoft.com/office/drawing/2014/main" xmlns="" id="{00000000-0008-0000-0600-000035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6" name="Text Box 76">
          <a:extLst>
            <a:ext uri="{FF2B5EF4-FFF2-40B4-BE49-F238E27FC236}">
              <a16:creationId xmlns:a16="http://schemas.microsoft.com/office/drawing/2014/main" xmlns="" id="{00000000-0008-0000-0600-000036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7" name="Text Box 77">
          <a:extLst>
            <a:ext uri="{FF2B5EF4-FFF2-40B4-BE49-F238E27FC236}">
              <a16:creationId xmlns:a16="http://schemas.microsoft.com/office/drawing/2014/main" xmlns="" id="{00000000-0008-0000-0600-000037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8" name="Text Box 78">
          <a:extLst>
            <a:ext uri="{FF2B5EF4-FFF2-40B4-BE49-F238E27FC236}">
              <a16:creationId xmlns:a16="http://schemas.microsoft.com/office/drawing/2014/main" xmlns="" id="{00000000-0008-0000-0600-000038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89" name="Text Box 79">
          <a:extLst>
            <a:ext uri="{FF2B5EF4-FFF2-40B4-BE49-F238E27FC236}">
              <a16:creationId xmlns:a16="http://schemas.microsoft.com/office/drawing/2014/main" xmlns="" id="{00000000-0008-0000-0600-000039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0" name="Text Box 80">
          <a:extLst>
            <a:ext uri="{FF2B5EF4-FFF2-40B4-BE49-F238E27FC236}">
              <a16:creationId xmlns:a16="http://schemas.microsoft.com/office/drawing/2014/main" xmlns="" id="{00000000-0008-0000-0600-00003A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1" name="Text Box 81">
          <a:extLst>
            <a:ext uri="{FF2B5EF4-FFF2-40B4-BE49-F238E27FC236}">
              <a16:creationId xmlns:a16="http://schemas.microsoft.com/office/drawing/2014/main" xmlns="" id="{00000000-0008-0000-0600-00003B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2" name="Text Box 82">
          <a:extLst>
            <a:ext uri="{FF2B5EF4-FFF2-40B4-BE49-F238E27FC236}">
              <a16:creationId xmlns:a16="http://schemas.microsoft.com/office/drawing/2014/main" xmlns="" id="{00000000-0008-0000-0600-00003C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3" name="Text Box 83">
          <a:extLst>
            <a:ext uri="{FF2B5EF4-FFF2-40B4-BE49-F238E27FC236}">
              <a16:creationId xmlns:a16="http://schemas.microsoft.com/office/drawing/2014/main" xmlns="" id="{00000000-0008-0000-0600-00003D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4" name="Text Box 84">
          <a:extLst>
            <a:ext uri="{FF2B5EF4-FFF2-40B4-BE49-F238E27FC236}">
              <a16:creationId xmlns:a16="http://schemas.microsoft.com/office/drawing/2014/main" xmlns="" id="{00000000-0008-0000-0600-00003E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5" name="Text Box 85">
          <a:extLst>
            <a:ext uri="{FF2B5EF4-FFF2-40B4-BE49-F238E27FC236}">
              <a16:creationId xmlns:a16="http://schemas.microsoft.com/office/drawing/2014/main" xmlns="" id="{00000000-0008-0000-0600-00003F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6" name="Text Box 86">
          <a:extLst>
            <a:ext uri="{FF2B5EF4-FFF2-40B4-BE49-F238E27FC236}">
              <a16:creationId xmlns:a16="http://schemas.microsoft.com/office/drawing/2014/main" xmlns="" id="{00000000-0008-0000-0600-000040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7" name="Text Box 87">
          <a:extLst>
            <a:ext uri="{FF2B5EF4-FFF2-40B4-BE49-F238E27FC236}">
              <a16:creationId xmlns:a16="http://schemas.microsoft.com/office/drawing/2014/main" xmlns="" id="{00000000-0008-0000-0600-000041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8" name="Text Box 88">
          <a:extLst>
            <a:ext uri="{FF2B5EF4-FFF2-40B4-BE49-F238E27FC236}">
              <a16:creationId xmlns:a16="http://schemas.microsoft.com/office/drawing/2014/main" xmlns="" id="{00000000-0008-0000-0600-000042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699" name="Text Box 89">
          <a:extLst>
            <a:ext uri="{FF2B5EF4-FFF2-40B4-BE49-F238E27FC236}">
              <a16:creationId xmlns:a16="http://schemas.microsoft.com/office/drawing/2014/main" xmlns="" id="{00000000-0008-0000-0600-000043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00" name="Text Box 90">
          <a:extLst>
            <a:ext uri="{FF2B5EF4-FFF2-40B4-BE49-F238E27FC236}">
              <a16:creationId xmlns:a16="http://schemas.microsoft.com/office/drawing/2014/main" xmlns="" id="{00000000-0008-0000-0600-000044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01" name="Text Box 91">
          <a:extLst>
            <a:ext uri="{FF2B5EF4-FFF2-40B4-BE49-F238E27FC236}">
              <a16:creationId xmlns:a16="http://schemas.microsoft.com/office/drawing/2014/main" xmlns="" id="{00000000-0008-0000-0600-000045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02" name="Text Box 92">
          <a:extLst>
            <a:ext uri="{FF2B5EF4-FFF2-40B4-BE49-F238E27FC236}">
              <a16:creationId xmlns:a16="http://schemas.microsoft.com/office/drawing/2014/main" xmlns="" id="{00000000-0008-0000-0600-000046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703" name="Text Box 93">
          <a:extLst>
            <a:ext uri="{FF2B5EF4-FFF2-40B4-BE49-F238E27FC236}">
              <a16:creationId xmlns:a16="http://schemas.microsoft.com/office/drawing/2014/main" xmlns="" id="{00000000-0008-0000-0600-000047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482601</xdr:rowOff>
    </xdr:to>
    <xdr:sp macro="" textlink="">
      <xdr:nvSpPr>
        <xdr:cNvPr id="5704" name="Text Box 94">
          <a:extLst>
            <a:ext uri="{FF2B5EF4-FFF2-40B4-BE49-F238E27FC236}">
              <a16:creationId xmlns:a16="http://schemas.microsoft.com/office/drawing/2014/main" xmlns="" id="{00000000-0008-0000-0600-000048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6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05" name="Text Box 95">
          <a:extLst>
            <a:ext uri="{FF2B5EF4-FFF2-40B4-BE49-F238E27FC236}">
              <a16:creationId xmlns:a16="http://schemas.microsoft.com/office/drawing/2014/main" xmlns="" id="{00000000-0008-0000-0600-000049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06" name="Text Box 96">
          <a:extLst>
            <a:ext uri="{FF2B5EF4-FFF2-40B4-BE49-F238E27FC236}">
              <a16:creationId xmlns:a16="http://schemas.microsoft.com/office/drawing/2014/main" xmlns="" id="{00000000-0008-0000-0600-00004A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07" name="Text Box 97">
          <a:extLst>
            <a:ext uri="{FF2B5EF4-FFF2-40B4-BE49-F238E27FC236}">
              <a16:creationId xmlns:a16="http://schemas.microsoft.com/office/drawing/2014/main" xmlns="" id="{00000000-0008-0000-0600-00004B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08" name="Text Box 98">
          <a:extLst>
            <a:ext uri="{FF2B5EF4-FFF2-40B4-BE49-F238E27FC236}">
              <a16:creationId xmlns:a16="http://schemas.microsoft.com/office/drawing/2014/main" xmlns="" id="{00000000-0008-0000-0600-00004C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09" name="Text Box 99">
          <a:extLst>
            <a:ext uri="{FF2B5EF4-FFF2-40B4-BE49-F238E27FC236}">
              <a16:creationId xmlns:a16="http://schemas.microsoft.com/office/drawing/2014/main" xmlns="" id="{00000000-0008-0000-0600-00004D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0" name="Text Box 100">
          <a:extLst>
            <a:ext uri="{FF2B5EF4-FFF2-40B4-BE49-F238E27FC236}">
              <a16:creationId xmlns:a16="http://schemas.microsoft.com/office/drawing/2014/main" xmlns="" id="{00000000-0008-0000-0600-00004E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1" name="Text Box 101">
          <a:extLst>
            <a:ext uri="{FF2B5EF4-FFF2-40B4-BE49-F238E27FC236}">
              <a16:creationId xmlns:a16="http://schemas.microsoft.com/office/drawing/2014/main" xmlns="" id="{00000000-0008-0000-0600-00004F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2" name="Text Box 102">
          <a:extLst>
            <a:ext uri="{FF2B5EF4-FFF2-40B4-BE49-F238E27FC236}">
              <a16:creationId xmlns:a16="http://schemas.microsoft.com/office/drawing/2014/main" xmlns="" id="{00000000-0008-0000-0600-000050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3" name="Text Box 103">
          <a:extLst>
            <a:ext uri="{FF2B5EF4-FFF2-40B4-BE49-F238E27FC236}">
              <a16:creationId xmlns:a16="http://schemas.microsoft.com/office/drawing/2014/main" xmlns="" id="{00000000-0008-0000-0600-000051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4" name="Text Box 104">
          <a:extLst>
            <a:ext uri="{FF2B5EF4-FFF2-40B4-BE49-F238E27FC236}">
              <a16:creationId xmlns:a16="http://schemas.microsoft.com/office/drawing/2014/main" xmlns="" id="{00000000-0008-0000-0600-000052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5" name="Text Box 105">
          <a:extLst>
            <a:ext uri="{FF2B5EF4-FFF2-40B4-BE49-F238E27FC236}">
              <a16:creationId xmlns:a16="http://schemas.microsoft.com/office/drawing/2014/main" xmlns="" id="{00000000-0008-0000-0600-000053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6" name="Text Box 106">
          <a:extLst>
            <a:ext uri="{FF2B5EF4-FFF2-40B4-BE49-F238E27FC236}">
              <a16:creationId xmlns:a16="http://schemas.microsoft.com/office/drawing/2014/main" xmlns="" id="{00000000-0008-0000-0600-000054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7" name="Text Box 107">
          <a:extLst>
            <a:ext uri="{FF2B5EF4-FFF2-40B4-BE49-F238E27FC236}">
              <a16:creationId xmlns:a16="http://schemas.microsoft.com/office/drawing/2014/main" xmlns="" id="{00000000-0008-0000-0600-000055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8" name="Text Box 108">
          <a:extLst>
            <a:ext uri="{FF2B5EF4-FFF2-40B4-BE49-F238E27FC236}">
              <a16:creationId xmlns:a16="http://schemas.microsoft.com/office/drawing/2014/main" xmlns="" id="{00000000-0008-0000-0600-000056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19" name="Text Box 109">
          <a:extLst>
            <a:ext uri="{FF2B5EF4-FFF2-40B4-BE49-F238E27FC236}">
              <a16:creationId xmlns:a16="http://schemas.microsoft.com/office/drawing/2014/main" xmlns="" id="{00000000-0008-0000-0600-000057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20" name="Text Box 110">
          <a:extLst>
            <a:ext uri="{FF2B5EF4-FFF2-40B4-BE49-F238E27FC236}">
              <a16:creationId xmlns:a16="http://schemas.microsoft.com/office/drawing/2014/main" xmlns="" id="{00000000-0008-0000-0600-000058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21" name="Text Box 111">
          <a:extLst>
            <a:ext uri="{FF2B5EF4-FFF2-40B4-BE49-F238E27FC236}">
              <a16:creationId xmlns:a16="http://schemas.microsoft.com/office/drawing/2014/main" xmlns="" id="{00000000-0008-0000-0600-000059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22" name="Text Box 112">
          <a:extLst>
            <a:ext uri="{FF2B5EF4-FFF2-40B4-BE49-F238E27FC236}">
              <a16:creationId xmlns:a16="http://schemas.microsoft.com/office/drawing/2014/main" xmlns="" id="{00000000-0008-0000-0600-00005A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23" name="Text Box 113">
          <a:extLst>
            <a:ext uri="{FF2B5EF4-FFF2-40B4-BE49-F238E27FC236}">
              <a16:creationId xmlns:a16="http://schemas.microsoft.com/office/drawing/2014/main" xmlns="" id="{00000000-0008-0000-0600-00005B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24" name="Text Box 114">
          <a:extLst>
            <a:ext uri="{FF2B5EF4-FFF2-40B4-BE49-F238E27FC236}">
              <a16:creationId xmlns:a16="http://schemas.microsoft.com/office/drawing/2014/main" xmlns="" id="{00000000-0008-0000-0600-00005C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25" name="Text Box 115">
          <a:extLst>
            <a:ext uri="{FF2B5EF4-FFF2-40B4-BE49-F238E27FC236}">
              <a16:creationId xmlns:a16="http://schemas.microsoft.com/office/drawing/2014/main" xmlns="" id="{00000000-0008-0000-0600-00005D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26" name="Text Box 116">
          <a:extLst>
            <a:ext uri="{FF2B5EF4-FFF2-40B4-BE49-F238E27FC236}">
              <a16:creationId xmlns:a16="http://schemas.microsoft.com/office/drawing/2014/main" xmlns="" id="{00000000-0008-0000-0600-00005E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27" name="Text Box 117">
          <a:extLst>
            <a:ext uri="{FF2B5EF4-FFF2-40B4-BE49-F238E27FC236}">
              <a16:creationId xmlns:a16="http://schemas.microsoft.com/office/drawing/2014/main" xmlns="" id="{00000000-0008-0000-0600-00005F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85</xdr:row>
      <xdr:rowOff>0</xdr:rowOff>
    </xdr:from>
    <xdr:to>
      <xdr:col>29</xdr:col>
      <xdr:colOff>2162175</xdr:colOff>
      <xdr:row>85</xdr:row>
      <xdr:rowOff>161925</xdr:rowOff>
    </xdr:to>
    <xdr:sp macro="" textlink="">
      <xdr:nvSpPr>
        <xdr:cNvPr id="5728" name="Text Box 119">
          <a:extLst>
            <a:ext uri="{FF2B5EF4-FFF2-40B4-BE49-F238E27FC236}">
              <a16:creationId xmlns:a16="http://schemas.microsoft.com/office/drawing/2014/main" xmlns="" id="{00000000-0008-0000-0600-000060160000}"/>
            </a:ext>
          </a:extLst>
        </xdr:cNvPr>
        <xdr:cNvSpPr txBox="1">
          <a:spLocks noChangeArrowheads="1"/>
        </xdr:cNvSpPr>
      </xdr:nvSpPr>
      <xdr:spPr bwMode="auto">
        <a:xfrm>
          <a:off x="26498550" y="454533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85</xdr:row>
      <xdr:rowOff>0</xdr:rowOff>
    </xdr:from>
    <xdr:to>
      <xdr:col>29</xdr:col>
      <xdr:colOff>2162175</xdr:colOff>
      <xdr:row>85</xdr:row>
      <xdr:rowOff>161925</xdr:rowOff>
    </xdr:to>
    <xdr:sp macro="" textlink="">
      <xdr:nvSpPr>
        <xdr:cNvPr id="5729" name="Text Box 120">
          <a:extLst>
            <a:ext uri="{FF2B5EF4-FFF2-40B4-BE49-F238E27FC236}">
              <a16:creationId xmlns:a16="http://schemas.microsoft.com/office/drawing/2014/main" xmlns="" id="{00000000-0008-0000-0600-000061160000}"/>
            </a:ext>
          </a:extLst>
        </xdr:cNvPr>
        <xdr:cNvSpPr txBox="1">
          <a:spLocks noChangeArrowheads="1"/>
        </xdr:cNvSpPr>
      </xdr:nvSpPr>
      <xdr:spPr bwMode="auto">
        <a:xfrm>
          <a:off x="26498550" y="454533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30" name="Text Box 123">
          <a:extLst>
            <a:ext uri="{FF2B5EF4-FFF2-40B4-BE49-F238E27FC236}">
              <a16:creationId xmlns:a16="http://schemas.microsoft.com/office/drawing/2014/main" xmlns="" id="{00000000-0008-0000-0600-000062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31" name="Text Box 124">
          <a:extLst>
            <a:ext uri="{FF2B5EF4-FFF2-40B4-BE49-F238E27FC236}">
              <a16:creationId xmlns:a16="http://schemas.microsoft.com/office/drawing/2014/main" xmlns="" id="{00000000-0008-0000-0600-000063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32" name="Text Box 125">
          <a:extLst>
            <a:ext uri="{FF2B5EF4-FFF2-40B4-BE49-F238E27FC236}">
              <a16:creationId xmlns:a16="http://schemas.microsoft.com/office/drawing/2014/main" xmlns="" id="{00000000-0008-0000-0600-000064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33" name="Text Box 126">
          <a:extLst>
            <a:ext uri="{FF2B5EF4-FFF2-40B4-BE49-F238E27FC236}">
              <a16:creationId xmlns:a16="http://schemas.microsoft.com/office/drawing/2014/main" xmlns="" id="{00000000-0008-0000-0600-000065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34" name="Text Box 127">
          <a:extLst>
            <a:ext uri="{FF2B5EF4-FFF2-40B4-BE49-F238E27FC236}">
              <a16:creationId xmlns:a16="http://schemas.microsoft.com/office/drawing/2014/main" xmlns="" id="{00000000-0008-0000-0600-000066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35" name="Text Box 128">
          <a:extLst>
            <a:ext uri="{FF2B5EF4-FFF2-40B4-BE49-F238E27FC236}">
              <a16:creationId xmlns:a16="http://schemas.microsoft.com/office/drawing/2014/main" xmlns="" id="{00000000-0008-0000-0600-000067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36" name="Text Box 129">
          <a:extLst>
            <a:ext uri="{FF2B5EF4-FFF2-40B4-BE49-F238E27FC236}">
              <a16:creationId xmlns:a16="http://schemas.microsoft.com/office/drawing/2014/main" xmlns="" id="{00000000-0008-0000-0600-000068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737" name="Text Box 130">
          <a:extLst>
            <a:ext uri="{FF2B5EF4-FFF2-40B4-BE49-F238E27FC236}">
              <a16:creationId xmlns:a16="http://schemas.microsoft.com/office/drawing/2014/main" xmlns="" id="{00000000-0008-0000-0600-000069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2162175</xdr:colOff>
      <xdr:row>77</xdr:row>
      <xdr:rowOff>0</xdr:rowOff>
    </xdr:from>
    <xdr:to>
      <xdr:col>29</xdr:col>
      <xdr:colOff>2247900</xdr:colOff>
      <xdr:row>77</xdr:row>
      <xdr:rowOff>200025</xdr:rowOff>
    </xdr:to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xmlns="" id="{00000000-0008-0000-0600-00006A160000}"/>
            </a:ext>
          </a:extLst>
        </xdr:cNvPr>
        <xdr:cNvSpPr txBox="1">
          <a:spLocks noChangeArrowheads="1"/>
        </xdr:cNvSpPr>
      </xdr:nvSpPr>
      <xdr:spPr bwMode="auto">
        <a:xfrm>
          <a:off x="26498550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77</xdr:row>
      <xdr:rowOff>0</xdr:rowOff>
    </xdr:from>
    <xdr:to>
      <xdr:col>29</xdr:col>
      <xdr:colOff>2247900</xdr:colOff>
      <xdr:row>77</xdr:row>
      <xdr:rowOff>200025</xdr:rowOff>
    </xdr:to>
    <xdr:sp macro="" textlink="">
      <xdr:nvSpPr>
        <xdr:cNvPr id="5739" name="Text Box 118">
          <a:extLst>
            <a:ext uri="{FF2B5EF4-FFF2-40B4-BE49-F238E27FC236}">
              <a16:creationId xmlns:a16="http://schemas.microsoft.com/office/drawing/2014/main" xmlns="" id="{00000000-0008-0000-0600-00006B160000}"/>
            </a:ext>
          </a:extLst>
        </xdr:cNvPr>
        <xdr:cNvSpPr txBox="1">
          <a:spLocks noChangeArrowheads="1"/>
        </xdr:cNvSpPr>
      </xdr:nvSpPr>
      <xdr:spPr bwMode="auto">
        <a:xfrm>
          <a:off x="26498550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0" name="Text Box 3">
          <a:extLst>
            <a:ext uri="{FF2B5EF4-FFF2-40B4-BE49-F238E27FC236}">
              <a16:creationId xmlns:a16="http://schemas.microsoft.com/office/drawing/2014/main" xmlns="" id="{00000000-0008-0000-0600-00006C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1" name="Text Box 4">
          <a:extLst>
            <a:ext uri="{FF2B5EF4-FFF2-40B4-BE49-F238E27FC236}">
              <a16:creationId xmlns:a16="http://schemas.microsoft.com/office/drawing/2014/main" xmlns="" id="{00000000-0008-0000-0600-00006D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2" name="Text Box 5">
          <a:extLst>
            <a:ext uri="{FF2B5EF4-FFF2-40B4-BE49-F238E27FC236}">
              <a16:creationId xmlns:a16="http://schemas.microsoft.com/office/drawing/2014/main" xmlns="" id="{00000000-0008-0000-0600-00006E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3" name="Text Box 6">
          <a:extLst>
            <a:ext uri="{FF2B5EF4-FFF2-40B4-BE49-F238E27FC236}">
              <a16:creationId xmlns:a16="http://schemas.microsoft.com/office/drawing/2014/main" xmlns="" id="{00000000-0008-0000-0600-00006F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4" name="Text Box 7">
          <a:extLst>
            <a:ext uri="{FF2B5EF4-FFF2-40B4-BE49-F238E27FC236}">
              <a16:creationId xmlns:a16="http://schemas.microsoft.com/office/drawing/2014/main" xmlns="" id="{00000000-0008-0000-0600-000070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5" name="Text Box 8">
          <a:extLst>
            <a:ext uri="{FF2B5EF4-FFF2-40B4-BE49-F238E27FC236}">
              <a16:creationId xmlns:a16="http://schemas.microsoft.com/office/drawing/2014/main" xmlns="" id="{00000000-0008-0000-0600-000071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6" name="Text Box 9">
          <a:extLst>
            <a:ext uri="{FF2B5EF4-FFF2-40B4-BE49-F238E27FC236}">
              <a16:creationId xmlns:a16="http://schemas.microsoft.com/office/drawing/2014/main" xmlns="" id="{00000000-0008-0000-0600-000072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7" name="Text Box 10">
          <a:extLst>
            <a:ext uri="{FF2B5EF4-FFF2-40B4-BE49-F238E27FC236}">
              <a16:creationId xmlns:a16="http://schemas.microsoft.com/office/drawing/2014/main" xmlns="" id="{00000000-0008-0000-0600-000073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8" name="Text Box 11">
          <a:extLst>
            <a:ext uri="{FF2B5EF4-FFF2-40B4-BE49-F238E27FC236}">
              <a16:creationId xmlns:a16="http://schemas.microsoft.com/office/drawing/2014/main" xmlns="" id="{00000000-0008-0000-0600-000074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49" name="Text Box 12">
          <a:extLst>
            <a:ext uri="{FF2B5EF4-FFF2-40B4-BE49-F238E27FC236}">
              <a16:creationId xmlns:a16="http://schemas.microsoft.com/office/drawing/2014/main" xmlns="" id="{00000000-0008-0000-0600-000075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0" name="Text Box 13">
          <a:extLst>
            <a:ext uri="{FF2B5EF4-FFF2-40B4-BE49-F238E27FC236}">
              <a16:creationId xmlns:a16="http://schemas.microsoft.com/office/drawing/2014/main" xmlns="" id="{00000000-0008-0000-0600-000076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1" name="Text Box 14">
          <a:extLst>
            <a:ext uri="{FF2B5EF4-FFF2-40B4-BE49-F238E27FC236}">
              <a16:creationId xmlns:a16="http://schemas.microsoft.com/office/drawing/2014/main" xmlns="" id="{00000000-0008-0000-0600-000077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2" name="Text Box 15">
          <a:extLst>
            <a:ext uri="{FF2B5EF4-FFF2-40B4-BE49-F238E27FC236}">
              <a16:creationId xmlns:a16="http://schemas.microsoft.com/office/drawing/2014/main" xmlns="" id="{00000000-0008-0000-0600-000078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3" name="Text Box 16">
          <a:extLst>
            <a:ext uri="{FF2B5EF4-FFF2-40B4-BE49-F238E27FC236}">
              <a16:creationId xmlns:a16="http://schemas.microsoft.com/office/drawing/2014/main" xmlns="" id="{00000000-0008-0000-0600-000079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4" name="Text Box 17">
          <a:extLst>
            <a:ext uri="{FF2B5EF4-FFF2-40B4-BE49-F238E27FC236}">
              <a16:creationId xmlns:a16="http://schemas.microsoft.com/office/drawing/2014/main" xmlns="" id="{00000000-0008-0000-0600-00007A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5" name="Text Box 18">
          <a:extLst>
            <a:ext uri="{FF2B5EF4-FFF2-40B4-BE49-F238E27FC236}">
              <a16:creationId xmlns:a16="http://schemas.microsoft.com/office/drawing/2014/main" xmlns="" id="{00000000-0008-0000-0600-00007B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6" name="Text Box 19">
          <a:extLst>
            <a:ext uri="{FF2B5EF4-FFF2-40B4-BE49-F238E27FC236}">
              <a16:creationId xmlns:a16="http://schemas.microsoft.com/office/drawing/2014/main" xmlns="" id="{00000000-0008-0000-0600-00007C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7" name="Text Box 20">
          <a:extLst>
            <a:ext uri="{FF2B5EF4-FFF2-40B4-BE49-F238E27FC236}">
              <a16:creationId xmlns:a16="http://schemas.microsoft.com/office/drawing/2014/main" xmlns="" id="{00000000-0008-0000-0600-00007D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8" name="Text Box 21">
          <a:extLst>
            <a:ext uri="{FF2B5EF4-FFF2-40B4-BE49-F238E27FC236}">
              <a16:creationId xmlns:a16="http://schemas.microsoft.com/office/drawing/2014/main" xmlns="" id="{00000000-0008-0000-0600-00007E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59" name="Text Box 22">
          <a:extLst>
            <a:ext uri="{FF2B5EF4-FFF2-40B4-BE49-F238E27FC236}">
              <a16:creationId xmlns:a16="http://schemas.microsoft.com/office/drawing/2014/main" xmlns="" id="{00000000-0008-0000-0600-00007F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60" name="Text Box 23">
          <a:extLst>
            <a:ext uri="{FF2B5EF4-FFF2-40B4-BE49-F238E27FC236}">
              <a16:creationId xmlns:a16="http://schemas.microsoft.com/office/drawing/2014/main" xmlns="" id="{00000000-0008-0000-0600-000080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61" name="Text Box 24">
          <a:extLst>
            <a:ext uri="{FF2B5EF4-FFF2-40B4-BE49-F238E27FC236}">
              <a16:creationId xmlns:a16="http://schemas.microsoft.com/office/drawing/2014/main" xmlns="" id="{00000000-0008-0000-0600-000081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62" name="Text Box 25">
          <a:extLst>
            <a:ext uri="{FF2B5EF4-FFF2-40B4-BE49-F238E27FC236}">
              <a16:creationId xmlns:a16="http://schemas.microsoft.com/office/drawing/2014/main" xmlns="" id="{00000000-0008-0000-0600-000082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63" name="Text Box 26">
          <a:extLst>
            <a:ext uri="{FF2B5EF4-FFF2-40B4-BE49-F238E27FC236}">
              <a16:creationId xmlns:a16="http://schemas.microsoft.com/office/drawing/2014/main" xmlns="" id="{00000000-0008-0000-0600-000083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64" name="Text Box 27">
          <a:extLst>
            <a:ext uri="{FF2B5EF4-FFF2-40B4-BE49-F238E27FC236}">
              <a16:creationId xmlns:a16="http://schemas.microsoft.com/office/drawing/2014/main" xmlns="" id="{00000000-0008-0000-0600-000084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65" name="Text Box 28">
          <a:extLst>
            <a:ext uri="{FF2B5EF4-FFF2-40B4-BE49-F238E27FC236}">
              <a16:creationId xmlns:a16="http://schemas.microsoft.com/office/drawing/2014/main" xmlns="" id="{00000000-0008-0000-0600-000085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66" name="Text Box 29">
          <a:extLst>
            <a:ext uri="{FF2B5EF4-FFF2-40B4-BE49-F238E27FC236}">
              <a16:creationId xmlns:a16="http://schemas.microsoft.com/office/drawing/2014/main" xmlns="" id="{00000000-0008-0000-0600-000086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67" name="Text Box 30">
          <a:extLst>
            <a:ext uri="{FF2B5EF4-FFF2-40B4-BE49-F238E27FC236}">
              <a16:creationId xmlns:a16="http://schemas.microsoft.com/office/drawing/2014/main" xmlns="" id="{00000000-0008-0000-0600-000087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68" name="Text Box 31">
          <a:extLst>
            <a:ext uri="{FF2B5EF4-FFF2-40B4-BE49-F238E27FC236}">
              <a16:creationId xmlns:a16="http://schemas.microsoft.com/office/drawing/2014/main" xmlns="" id="{00000000-0008-0000-0600-000088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69" name="Text Box 32">
          <a:extLst>
            <a:ext uri="{FF2B5EF4-FFF2-40B4-BE49-F238E27FC236}">
              <a16:creationId xmlns:a16="http://schemas.microsoft.com/office/drawing/2014/main" xmlns="" id="{00000000-0008-0000-0600-000089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0" name="Text Box 33">
          <a:extLst>
            <a:ext uri="{FF2B5EF4-FFF2-40B4-BE49-F238E27FC236}">
              <a16:creationId xmlns:a16="http://schemas.microsoft.com/office/drawing/2014/main" xmlns="" id="{00000000-0008-0000-0600-00008A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1" name="Text Box 34">
          <a:extLst>
            <a:ext uri="{FF2B5EF4-FFF2-40B4-BE49-F238E27FC236}">
              <a16:creationId xmlns:a16="http://schemas.microsoft.com/office/drawing/2014/main" xmlns="" id="{00000000-0008-0000-0600-00008B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2" name="Text Box 35">
          <a:extLst>
            <a:ext uri="{FF2B5EF4-FFF2-40B4-BE49-F238E27FC236}">
              <a16:creationId xmlns:a16="http://schemas.microsoft.com/office/drawing/2014/main" xmlns="" id="{00000000-0008-0000-0600-00008C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3" name="Text Box 36">
          <a:extLst>
            <a:ext uri="{FF2B5EF4-FFF2-40B4-BE49-F238E27FC236}">
              <a16:creationId xmlns:a16="http://schemas.microsoft.com/office/drawing/2014/main" xmlns="" id="{00000000-0008-0000-0600-00008D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4" name="Text Box 37">
          <a:extLst>
            <a:ext uri="{FF2B5EF4-FFF2-40B4-BE49-F238E27FC236}">
              <a16:creationId xmlns:a16="http://schemas.microsoft.com/office/drawing/2014/main" xmlns="" id="{00000000-0008-0000-0600-00008E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5" name="Text Box 38">
          <a:extLst>
            <a:ext uri="{FF2B5EF4-FFF2-40B4-BE49-F238E27FC236}">
              <a16:creationId xmlns:a16="http://schemas.microsoft.com/office/drawing/2014/main" xmlns="" id="{00000000-0008-0000-0600-00008F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6" name="Text Box 39">
          <a:extLst>
            <a:ext uri="{FF2B5EF4-FFF2-40B4-BE49-F238E27FC236}">
              <a16:creationId xmlns:a16="http://schemas.microsoft.com/office/drawing/2014/main" xmlns="" id="{00000000-0008-0000-0600-000090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7" name="Text Box 40">
          <a:extLst>
            <a:ext uri="{FF2B5EF4-FFF2-40B4-BE49-F238E27FC236}">
              <a16:creationId xmlns:a16="http://schemas.microsoft.com/office/drawing/2014/main" xmlns="" id="{00000000-0008-0000-0600-000091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8" name="Text Box 41">
          <a:extLst>
            <a:ext uri="{FF2B5EF4-FFF2-40B4-BE49-F238E27FC236}">
              <a16:creationId xmlns:a16="http://schemas.microsoft.com/office/drawing/2014/main" xmlns="" id="{00000000-0008-0000-0600-000092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79" name="Text Box 42">
          <a:extLst>
            <a:ext uri="{FF2B5EF4-FFF2-40B4-BE49-F238E27FC236}">
              <a16:creationId xmlns:a16="http://schemas.microsoft.com/office/drawing/2014/main" xmlns="" id="{00000000-0008-0000-0600-000093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0" name="Text Box 43">
          <a:extLst>
            <a:ext uri="{FF2B5EF4-FFF2-40B4-BE49-F238E27FC236}">
              <a16:creationId xmlns:a16="http://schemas.microsoft.com/office/drawing/2014/main" xmlns="" id="{00000000-0008-0000-0600-000094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1" name="Text Box 44">
          <a:extLst>
            <a:ext uri="{FF2B5EF4-FFF2-40B4-BE49-F238E27FC236}">
              <a16:creationId xmlns:a16="http://schemas.microsoft.com/office/drawing/2014/main" xmlns="" id="{00000000-0008-0000-0600-000095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2" name="Text Box 45">
          <a:extLst>
            <a:ext uri="{FF2B5EF4-FFF2-40B4-BE49-F238E27FC236}">
              <a16:creationId xmlns:a16="http://schemas.microsoft.com/office/drawing/2014/main" xmlns="" id="{00000000-0008-0000-0600-000096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3" name="Text Box 46">
          <a:extLst>
            <a:ext uri="{FF2B5EF4-FFF2-40B4-BE49-F238E27FC236}">
              <a16:creationId xmlns:a16="http://schemas.microsoft.com/office/drawing/2014/main" xmlns="" id="{00000000-0008-0000-0600-000097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4" name="Text Box 47">
          <a:extLst>
            <a:ext uri="{FF2B5EF4-FFF2-40B4-BE49-F238E27FC236}">
              <a16:creationId xmlns:a16="http://schemas.microsoft.com/office/drawing/2014/main" xmlns="" id="{00000000-0008-0000-0600-000098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785" name="Text Box 48">
          <a:extLst>
            <a:ext uri="{FF2B5EF4-FFF2-40B4-BE49-F238E27FC236}">
              <a16:creationId xmlns:a16="http://schemas.microsoft.com/office/drawing/2014/main" xmlns="" id="{00000000-0008-0000-0600-000099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6" name="Text Box 49">
          <a:extLst>
            <a:ext uri="{FF2B5EF4-FFF2-40B4-BE49-F238E27FC236}">
              <a16:creationId xmlns:a16="http://schemas.microsoft.com/office/drawing/2014/main" xmlns="" id="{00000000-0008-0000-0600-00009A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7" name="Text Box 50">
          <a:extLst>
            <a:ext uri="{FF2B5EF4-FFF2-40B4-BE49-F238E27FC236}">
              <a16:creationId xmlns:a16="http://schemas.microsoft.com/office/drawing/2014/main" xmlns="" id="{00000000-0008-0000-0600-00009B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8" name="Text Box 51">
          <a:extLst>
            <a:ext uri="{FF2B5EF4-FFF2-40B4-BE49-F238E27FC236}">
              <a16:creationId xmlns:a16="http://schemas.microsoft.com/office/drawing/2014/main" xmlns="" id="{00000000-0008-0000-0600-00009C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89" name="Text Box 52">
          <a:extLst>
            <a:ext uri="{FF2B5EF4-FFF2-40B4-BE49-F238E27FC236}">
              <a16:creationId xmlns:a16="http://schemas.microsoft.com/office/drawing/2014/main" xmlns="" id="{00000000-0008-0000-0600-00009D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0" name="Text Box 53">
          <a:extLst>
            <a:ext uri="{FF2B5EF4-FFF2-40B4-BE49-F238E27FC236}">
              <a16:creationId xmlns:a16="http://schemas.microsoft.com/office/drawing/2014/main" xmlns="" id="{00000000-0008-0000-0600-00009E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1" name="Text Box 54">
          <a:extLst>
            <a:ext uri="{FF2B5EF4-FFF2-40B4-BE49-F238E27FC236}">
              <a16:creationId xmlns:a16="http://schemas.microsoft.com/office/drawing/2014/main" xmlns="" id="{00000000-0008-0000-0600-00009F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2" name="Text Box 55">
          <a:extLst>
            <a:ext uri="{FF2B5EF4-FFF2-40B4-BE49-F238E27FC236}">
              <a16:creationId xmlns:a16="http://schemas.microsoft.com/office/drawing/2014/main" xmlns="" id="{00000000-0008-0000-0600-0000A0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3" name="Text Box 56">
          <a:extLst>
            <a:ext uri="{FF2B5EF4-FFF2-40B4-BE49-F238E27FC236}">
              <a16:creationId xmlns:a16="http://schemas.microsoft.com/office/drawing/2014/main" xmlns="" id="{00000000-0008-0000-0600-0000A1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4" name="Text Box 57">
          <a:extLst>
            <a:ext uri="{FF2B5EF4-FFF2-40B4-BE49-F238E27FC236}">
              <a16:creationId xmlns:a16="http://schemas.microsoft.com/office/drawing/2014/main" xmlns="" id="{00000000-0008-0000-0600-0000A2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5" name="Text Box 58">
          <a:extLst>
            <a:ext uri="{FF2B5EF4-FFF2-40B4-BE49-F238E27FC236}">
              <a16:creationId xmlns:a16="http://schemas.microsoft.com/office/drawing/2014/main" xmlns="" id="{00000000-0008-0000-0600-0000A3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6" name="Text Box 59">
          <a:extLst>
            <a:ext uri="{FF2B5EF4-FFF2-40B4-BE49-F238E27FC236}">
              <a16:creationId xmlns:a16="http://schemas.microsoft.com/office/drawing/2014/main" xmlns="" id="{00000000-0008-0000-0600-0000A4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7" name="Text Box 60">
          <a:extLst>
            <a:ext uri="{FF2B5EF4-FFF2-40B4-BE49-F238E27FC236}">
              <a16:creationId xmlns:a16="http://schemas.microsoft.com/office/drawing/2014/main" xmlns="" id="{00000000-0008-0000-0600-0000A5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8" name="Text Box 61">
          <a:extLst>
            <a:ext uri="{FF2B5EF4-FFF2-40B4-BE49-F238E27FC236}">
              <a16:creationId xmlns:a16="http://schemas.microsoft.com/office/drawing/2014/main" xmlns="" id="{00000000-0008-0000-0600-0000A6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799" name="Text Box 62">
          <a:extLst>
            <a:ext uri="{FF2B5EF4-FFF2-40B4-BE49-F238E27FC236}">
              <a16:creationId xmlns:a16="http://schemas.microsoft.com/office/drawing/2014/main" xmlns="" id="{00000000-0008-0000-0600-0000A7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0" name="Text Box 63">
          <a:extLst>
            <a:ext uri="{FF2B5EF4-FFF2-40B4-BE49-F238E27FC236}">
              <a16:creationId xmlns:a16="http://schemas.microsoft.com/office/drawing/2014/main" xmlns="" id="{00000000-0008-0000-0600-0000A8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1" name="Text Box 64">
          <a:extLst>
            <a:ext uri="{FF2B5EF4-FFF2-40B4-BE49-F238E27FC236}">
              <a16:creationId xmlns:a16="http://schemas.microsoft.com/office/drawing/2014/main" xmlns="" id="{00000000-0008-0000-0600-0000A9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2" name="Text Box 65">
          <a:extLst>
            <a:ext uri="{FF2B5EF4-FFF2-40B4-BE49-F238E27FC236}">
              <a16:creationId xmlns:a16="http://schemas.microsoft.com/office/drawing/2014/main" xmlns="" id="{00000000-0008-0000-0600-0000AA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3" name="Text Box 66">
          <a:extLst>
            <a:ext uri="{FF2B5EF4-FFF2-40B4-BE49-F238E27FC236}">
              <a16:creationId xmlns:a16="http://schemas.microsoft.com/office/drawing/2014/main" xmlns="" id="{00000000-0008-0000-0600-0000AB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4" name="Text Box 67">
          <a:extLst>
            <a:ext uri="{FF2B5EF4-FFF2-40B4-BE49-F238E27FC236}">
              <a16:creationId xmlns:a16="http://schemas.microsoft.com/office/drawing/2014/main" xmlns="" id="{00000000-0008-0000-0600-0000AC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5" name="Text Box 68">
          <a:extLst>
            <a:ext uri="{FF2B5EF4-FFF2-40B4-BE49-F238E27FC236}">
              <a16:creationId xmlns:a16="http://schemas.microsoft.com/office/drawing/2014/main" xmlns="" id="{00000000-0008-0000-0600-0000AD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6" name="Text Box 69">
          <a:extLst>
            <a:ext uri="{FF2B5EF4-FFF2-40B4-BE49-F238E27FC236}">
              <a16:creationId xmlns:a16="http://schemas.microsoft.com/office/drawing/2014/main" xmlns="" id="{00000000-0008-0000-0600-0000AE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7" name="Text Box 70">
          <a:extLst>
            <a:ext uri="{FF2B5EF4-FFF2-40B4-BE49-F238E27FC236}">
              <a16:creationId xmlns:a16="http://schemas.microsoft.com/office/drawing/2014/main" xmlns="" id="{00000000-0008-0000-0600-0000AF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8" name="Text Box 71">
          <a:extLst>
            <a:ext uri="{FF2B5EF4-FFF2-40B4-BE49-F238E27FC236}">
              <a16:creationId xmlns:a16="http://schemas.microsoft.com/office/drawing/2014/main" xmlns="" id="{00000000-0008-0000-0600-0000B0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09" name="Text Box 72">
          <a:extLst>
            <a:ext uri="{FF2B5EF4-FFF2-40B4-BE49-F238E27FC236}">
              <a16:creationId xmlns:a16="http://schemas.microsoft.com/office/drawing/2014/main" xmlns="" id="{00000000-0008-0000-0600-0000B1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0" name="Text Box 73">
          <a:extLst>
            <a:ext uri="{FF2B5EF4-FFF2-40B4-BE49-F238E27FC236}">
              <a16:creationId xmlns:a16="http://schemas.microsoft.com/office/drawing/2014/main" xmlns="" id="{00000000-0008-0000-0600-0000B2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1" name="Text Box 74">
          <a:extLst>
            <a:ext uri="{FF2B5EF4-FFF2-40B4-BE49-F238E27FC236}">
              <a16:creationId xmlns:a16="http://schemas.microsoft.com/office/drawing/2014/main" xmlns="" id="{00000000-0008-0000-0600-0000B3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2" name="Text Box 75">
          <a:extLst>
            <a:ext uri="{FF2B5EF4-FFF2-40B4-BE49-F238E27FC236}">
              <a16:creationId xmlns:a16="http://schemas.microsoft.com/office/drawing/2014/main" xmlns="" id="{00000000-0008-0000-0600-0000B4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3" name="Text Box 76">
          <a:extLst>
            <a:ext uri="{FF2B5EF4-FFF2-40B4-BE49-F238E27FC236}">
              <a16:creationId xmlns:a16="http://schemas.microsoft.com/office/drawing/2014/main" xmlns="" id="{00000000-0008-0000-0600-0000B5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4" name="Text Box 77">
          <a:extLst>
            <a:ext uri="{FF2B5EF4-FFF2-40B4-BE49-F238E27FC236}">
              <a16:creationId xmlns:a16="http://schemas.microsoft.com/office/drawing/2014/main" xmlns="" id="{00000000-0008-0000-0600-0000B6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5" name="Text Box 78">
          <a:extLst>
            <a:ext uri="{FF2B5EF4-FFF2-40B4-BE49-F238E27FC236}">
              <a16:creationId xmlns:a16="http://schemas.microsoft.com/office/drawing/2014/main" xmlns="" id="{00000000-0008-0000-0600-0000B7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6" name="Text Box 79">
          <a:extLst>
            <a:ext uri="{FF2B5EF4-FFF2-40B4-BE49-F238E27FC236}">
              <a16:creationId xmlns:a16="http://schemas.microsoft.com/office/drawing/2014/main" xmlns="" id="{00000000-0008-0000-0600-0000B8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7" name="Text Box 80">
          <a:extLst>
            <a:ext uri="{FF2B5EF4-FFF2-40B4-BE49-F238E27FC236}">
              <a16:creationId xmlns:a16="http://schemas.microsoft.com/office/drawing/2014/main" xmlns="" id="{00000000-0008-0000-0600-0000B9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8" name="Text Box 81">
          <a:extLst>
            <a:ext uri="{FF2B5EF4-FFF2-40B4-BE49-F238E27FC236}">
              <a16:creationId xmlns:a16="http://schemas.microsoft.com/office/drawing/2014/main" xmlns="" id="{00000000-0008-0000-0600-0000BA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19" name="Text Box 82">
          <a:extLst>
            <a:ext uri="{FF2B5EF4-FFF2-40B4-BE49-F238E27FC236}">
              <a16:creationId xmlns:a16="http://schemas.microsoft.com/office/drawing/2014/main" xmlns="" id="{00000000-0008-0000-0600-0000BB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0" name="Text Box 83">
          <a:extLst>
            <a:ext uri="{FF2B5EF4-FFF2-40B4-BE49-F238E27FC236}">
              <a16:creationId xmlns:a16="http://schemas.microsoft.com/office/drawing/2014/main" xmlns="" id="{00000000-0008-0000-0600-0000BC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1" name="Text Box 84">
          <a:extLst>
            <a:ext uri="{FF2B5EF4-FFF2-40B4-BE49-F238E27FC236}">
              <a16:creationId xmlns:a16="http://schemas.microsoft.com/office/drawing/2014/main" xmlns="" id="{00000000-0008-0000-0600-0000BD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2" name="Text Box 85">
          <a:extLst>
            <a:ext uri="{FF2B5EF4-FFF2-40B4-BE49-F238E27FC236}">
              <a16:creationId xmlns:a16="http://schemas.microsoft.com/office/drawing/2014/main" xmlns="" id="{00000000-0008-0000-0600-0000BE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3" name="Text Box 86">
          <a:extLst>
            <a:ext uri="{FF2B5EF4-FFF2-40B4-BE49-F238E27FC236}">
              <a16:creationId xmlns:a16="http://schemas.microsoft.com/office/drawing/2014/main" xmlns="" id="{00000000-0008-0000-0600-0000BF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4" name="Text Box 87">
          <a:extLst>
            <a:ext uri="{FF2B5EF4-FFF2-40B4-BE49-F238E27FC236}">
              <a16:creationId xmlns:a16="http://schemas.microsoft.com/office/drawing/2014/main" xmlns="" id="{00000000-0008-0000-0600-0000C0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5" name="Text Box 88">
          <a:extLst>
            <a:ext uri="{FF2B5EF4-FFF2-40B4-BE49-F238E27FC236}">
              <a16:creationId xmlns:a16="http://schemas.microsoft.com/office/drawing/2014/main" xmlns="" id="{00000000-0008-0000-0600-0000C1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6" name="Text Box 89">
          <a:extLst>
            <a:ext uri="{FF2B5EF4-FFF2-40B4-BE49-F238E27FC236}">
              <a16:creationId xmlns:a16="http://schemas.microsoft.com/office/drawing/2014/main" xmlns="" id="{00000000-0008-0000-0600-0000C2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7" name="Text Box 90">
          <a:extLst>
            <a:ext uri="{FF2B5EF4-FFF2-40B4-BE49-F238E27FC236}">
              <a16:creationId xmlns:a16="http://schemas.microsoft.com/office/drawing/2014/main" xmlns="" id="{00000000-0008-0000-0600-0000C3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8" name="Text Box 91">
          <a:extLst>
            <a:ext uri="{FF2B5EF4-FFF2-40B4-BE49-F238E27FC236}">
              <a16:creationId xmlns:a16="http://schemas.microsoft.com/office/drawing/2014/main" xmlns="" id="{00000000-0008-0000-0600-0000C4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829" name="Text Box 92">
          <a:extLst>
            <a:ext uri="{FF2B5EF4-FFF2-40B4-BE49-F238E27FC236}">
              <a16:creationId xmlns:a16="http://schemas.microsoft.com/office/drawing/2014/main" xmlns="" id="{00000000-0008-0000-0600-0000C516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830" name="Text Box 93">
          <a:extLst>
            <a:ext uri="{FF2B5EF4-FFF2-40B4-BE49-F238E27FC236}">
              <a16:creationId xmlns:a16="http://schemas.microsoft.com/office/drawing/2014/main" xmlns="" id="{00000000-0008-0000-0600-0000C6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101</xdr:row>
      <xdr:rowOff>0</xdr:rowOff>
    </xdr:from>
    <xdr:to>
      <xdr:col>29</xdr:col>
      <xdr:colOff>2162175</xdr:colOff>
      <xdr:row>101</xdr:row>
      <xdr:rowOff>161925</xdr:rowOff>
    </xdr:to>
    <xdr:sp macro="" textlink="">
      <xdr:nvSpPr>
        <xdr:cNvPr id="5831" name="Text Box 94">
          <a:extLst>
            <a:ext uri="{FF2B5EF4-FFF2-40B4-BE49-F238E27FC236}">
              <a16:creationId xmlns:a16="http://schemas.microsoft.com/office/drawing/2014/main" xmlns="" id="{00000000-0008-0000-0600-0000C716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32" name="Text Box 95">
          <a:extLst>
            <a:ext uri="{FF2B5EF4-FFF2-40B4-BE49-F238E27FC236}">
              <a16:creationId xmlns:a16="http://schemas.microsoft.com/office/drawing/2014/main" xmlns="" id="{00000000-0008-0000-0600-0000C8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33" name="Text Box 96">
          <a:extLst>
            <a:ext uri="{FF2B5EF4-FFF2-40B4-BE49-F238E27FC236}">
              <a16:creationId xmlns:a16="http://schemas.microsoft.com/office/drawing/2014/main" xmlns="" id="{00000000-0008-0000-0600-0000C9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34" name="Text Box 97">
          <a:extLst>
            <a:ext uri="{FF2B5EF4-FFF2-40B4-BE49-F238E27FC236}">
              <a16:creationId xmlns:a16="http://schemas.microsoft.com/office/drawing/2014/main" xmlns="" id="{00000000-0008-0000-0600-0000CA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35" name="Text Box 98">
          <a:extLst>
            <a:ext uri="{FF2B5EF4-FFF2-40B4-BE49-F238E27FC236}">
              <a16:creationId xmlns:a16="http://schemas.microsoft.com/office/drawing/2014/main" xmlns="" id="{00000000-0008-0000-0600-0000CB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36" name="Text Box 99">
          <a:extLst>
            <a:ext uri="{FF2B5EF4-FFF2-40B4-BE49-F238E27FC236}">
              <a16:creationId xmlns:a16="http://schemas.microsoft.com/office/drawing/2014/main" xmlns="" id="{00000000-0008-0000-0600-0000CC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37" name="Text Box 100">
          <a:extLst>
            <a:ext uri="{FF2B5EF4-FFF2-40B4-BE49-F238E27FC236}">
              <a16:creationId xmlns:a16="http://schemas.microsoft.com/office/drawing/2014/main" xmlns="" id="{00000000-0008-0000-0600-0000CD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38" name="Text Box 101">
          <a:extLst>
            <a:ext uri="{FF2B5EF4-FFF2-40B4-BE49-F238E27FC236}">
              <a16:creationId xmlns:a16="http://schemas.microsoft.com/office/drawing/2014/main" xmlns="" id="{00000000-0008-0000-0600-0000CE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39" name="Text Box 102">
          <a:extLst>
            <a:ext uri="{FF2B5EF4-FFF2-40B4-BE49-F238E27FC236}">
              <a16:creationId xmlns:a16="http://schemas.microsoft.com/office/drawing/2014/main" xmlns="" id="{00000000-0008-0000-0600-0000CF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0" name="Text Box 103">
          <a:extLst>
            <a:ext uri="{FF2B5EF4-FFF2-40B4-BE49-F238E27FC236}">
              <a16:creationId xmlns:a16="http://schemas.microsoft.com/office/drawing/2014/main" xmlns="" id="{00000000-0008-0000-0600-0000D0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1" name="Text Box 104">
          <a:extLst>
            <a:ext uri="{FF2B5EF4-FFF2-40B4-BE49-F238E27FC236}">
              <a16:creationId xmlns:a16="http://schemas.microsoft.com/office/drawing/2014/main" xmlns="" id="{00000000-0008-0000-0600-0000D1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2" name="Text Box 105">
          <a:extLst>
            <a:ext uri="{FF2B5EF4-FFF2-40B4-BE49-F238E27FC236}">
              <a16:creationId xmlns:a16="http://schemas.microsoft.com/office/drawing/2014/main" xmlns="" id="{00000000-0008-0000-0600-0000D2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3" name="Text Box 106">
          <a:extLst>
            <a:ext uri="{FF2B5EF4-FFF2-40B4-BE49-F238E27FC236}">
              <a16:creationId xmlns:a16="http://schemas.microsoft.com/office/drawing/2014/main" xmlns="" id="{00000000-0008-0000-0600-0000D3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4" name="Text Box 107">
          <a:extLst>
            <a:ext uri="{FF2B5EF4-FFF2-40B4-BE49-F238E27FC236}">
              <a16:creationId xmlns:a16="http://schemas.microsoft.com/office/drawing/2014/main" xmlns="" id="{00000000-0008-0000-0600-0000D4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5" name="Text Box 108">
          <a:extLst>
            <a:ext uri="{FF2B5EF4-FFF2-40B4-BE49-F238E27FC236}">
              <a16:creationId xmlns:a16="http://schemas.microsoft.com/office/drawing/2014/main" xmlns="" id="{00000000-0008-0000-0600-0000D5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6" name="Text Box 109">
          <a:extLst>
            <a:ext uri="{FF2B5EF4-FFF2-40B4-BE49-F238E27FC236}">
              <a16:creationId xmlns:a16="http://schemas.microsoft.com/office/drawing/2014/main" xmlns="" id="{00000000-0008-0000-0600-0000D6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7" name="Text Box 110">
          <a:extLst>
            <a:ext uri="{FF2B5EF4-FFF2-40B4-BE49-F238E27FC236}">
              <a16:creationId xmlns:a16="http://schemas.microsoft.com/office/drawing/2014/main" xmlns="" id="{00000000-0008-0000-0600-0000D7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8" name="Text Box 111">
          <a:extLst>
            <a:ext uri="{FF2B5EF4-FFF2-40B4-BE49-F238E27FC236}">
              <a16:creationId xmlns:a16="http://schemas.microsoft.com/office/drawing/2014/main" xmlns="" id="{00000000-0008-0000-0600-0000D8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49" name="Text Box 112">
          <a:extLst>
            <a:ext uri="{FF2B5EF4-FFF2-40B4-BE49-F238E27FC236}">
              <a16:creationId xmlns:a16="http://schemas.microsoft.com/office/drawing/2014/main" xmlns="" id="{00000000-0008-0000-0600-0000D9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50" name="Text Box 113">
          <a:extLst>
            <a:ext uri="{FF2B5EF4-FFF2-40B4-BE49-F238E27FC236}">
              <a16:creationId xmlns:a16="http://schemas.microsoft.com/office/drawing/2014/main" xmlns="" id="{00000000-0008-0000-0600-0000DA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51" name="Text Box 114">
          <a:extLst>
            <a:ext uri="{FF2B5EF4-FFF2-40B4-BE49-F238E27FC236}">
              <a16:creationId xmlns:a16="http://schemas.microsoft.com/office/drawing/2014/main" xmlns="" id="{00000000-0008-0000-0600-0000DB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52" name="Text Box 115">
          <a:extLst>
            <a:ext uri="{FF2B5EF4-FFF2-40B4-BE49-F238E27FC236}">
              <a16:creationId xmlns:a16="http://schemas.microsoft.com/office/drawing/2014/main" xmlns="" id="{00000000-0008-0000-0600-0000DC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53" name="Text Box 116">
          <a:extLst>
            <a:ext uri="{FF2B5EF4-FFF2-40B4-BE49-F238E27FC236}">
              <a16:creationId xmlns:a16="http://schemas.microsoft.com/office/drawing/2014/main" xmlns="" id="{00000000-0008-0000-0600-0000DD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54" name="Text Box 117">
          <a:extLst>
            <a:ext uri="{FF2B5EF4-FFF2-40B4-BE49-F238E27FC236}">
              <a16:creationId xmlns:a16="http://schemas.microsoft.com/office/drawing/2014/main" xmlns="" id="{00000000-0008-0000-0600-0000DE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85</xdr:row>
      <xdr:rowOff>0</xdr:rowOff>
    </xdr:from>
    <xdr:to>
      <xdr:col>29</xdr:col>
      <xdr:colOff>2162175</xdr:colOff>
      <xdr:row>85</xdr:row>
      <xdr:rowOff>161925</xdr:rowOff>
    </xdr:to>
    <xdr:sp macro="" textlink="">
      <xdr:nvSpPr>
        <xdr:cNvPr id="5855" name="Text Box 119">
          <a:extLst>
            <a:ext uri="{FF2B5EF4-FFF2-40B4-BE49-F238E27FC236}">
              <a16:creationId xmlns:a16="http://schemas.microsoft.com/office/drawing/2014/main" xmlns="" id="{00000000-0008-0000-0600-0000DF160000}"/>
            </a:ext>
          </a:extLst>
        </xdr:cNvPr>
        <xdr:cNvSpPr txBox="1">
          <a:spLocks noChangeArrowheads="1"/>
        </xdr:cNvSpPr>
      </xdr:nvSpPr>
      <xdr:spPr bwMode="auto">
        <a:xfrm>
          <a:off x="26498550" y="454533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85</xdr:row>
      <xdr:rowOff>0</xdr:rowOff>
    </xdr:from>
    <xdr:to>
      <xdr:col>29</xdr:col>
      <xdr:colOff>2162175</xdr:colOff>
      <xdr:row>85</xdr:row>
      <xdr:rowOff>161925</xdr:rowOff>
    </xdr:to>
    <xdr:sp macro="" textlink="">
      <xdr:nvSpPr>
        <xdr:cNvPr id="5856" name="Text Box 120">
          <a:extLst>
            <a:ext uri="{FF2B5EF4-FFF2-40B4-BE49-F238E27FC236}">
              <a16:creationId xmlns:a16="http://schemas.microsoft.com/office/drawing/2014/main" xmlns="" id="{00000000-0008-0000-0600-0000E0160000}"/>
            </a:ext>
          </a:extLst>
        </xdr:cNvPr>
        <xdr:cNvSpPr txBox="1">
          <a:spLocks noChangeArrowheads="1"/>
        </xdr:cNvSpPr>
      </xdr:nvSpPr>
      <xdr:spPr bwMode="auto">
        <a:xfrm>
          <a:off x="26498550" y="454533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57" name="Text Box 123">
          <a:extLst>
            <a:ext uri="{FF2B5EF4-FFF2-40B4-BE49-F238E27FC236}">
              <a16:creationId xmlns:a16="http://schemas.microsoft.com/office/drawing/2014/main" xmlns="" id="{00000000-0008-0000-0600-0000E1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58" name="Text Box 124">
          <a:extLst>
            <a:ext uri="{FF2B5EF4-FFF2-40B4-BE49-F238E27FC236}">
              <a16:creationId xmlns:a16="http://schemas.microsoft.com/office/drawing/2014/main" xmlns="" id="{00000000-0008-0000-0600-0000E2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59" name="Text Box 125">
          <a:extLst>
            <a:ext uri="{FF2B5EF4-FFF2-40B4-BE49-F238E27FC236}">
              <a16:creationId xmlns:a16="http://schemas.microsoft.com/office/drawing/2014/main" xmlns="" id="{00000000-0008-0000-0600-0000E3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60" name="Text Box 126">
          <a:extLst>
            <a:ext uri="{FF2B5EF4-FFF2-40B4-BE49-F238E27FC236}">
              <a16:creationId xmlns:a16="http://schemas.microsoft.com/office/drawing/2014/main" xmlns="" id="{00000000-0008-0000-0600-0000E4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61" name="Text Box 127">
          <a:extLst>
            <a:ext uri="{FF2B5EF4-FFF2-40B4-BE49-F238E27FC236}">
              <a16:creationId xmlns:a16="http://schemas.microsoft.com/office/drawing/2014/main" xmlns="" id="{00000000-0008-0000-0600-0000E5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62" name="Text Box 128">
          <a:extLst>
            <a:ext uri="{FF2B5EF4-FFF2-40B4-BE49-F238E27FC236}">
              <a16:creationId xmlns:a16="http://schemas.microsoft.com/office/drawing/2014/main" xmlns="" id="{00000000-0008-0000-0600-0000E6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63" name="Text Box 129">
          <a:extLst>
            <a:ext uri="{FF2B5EF4-FFF2-40B4-BE49-F238E27FC236}">
              <a16:creationId xmlns:a16="http://schemas.microsoft.com/office/drawing/2014/main" xmlns="" id="{00000000-0008-0000-0600-0000E7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93</xdr:row>
      <xdr:rowOff>0</xdr:rowOff>
    </xdr:from>
    <xdr:to>
      <xdr:col>29</xdr:col>
      <xdr:colOff>2162175</xdr:colOff>
      <xdr:row>93</xdr:row>
      <xdr:rowOff>161925</xdr:rowOff>
    </xdr:to>
    <xdr:sp macro="" textlink="">
      <xdr:nvSpPr>
        <xdr:cNvPr id="5864" name="Text Box 130">
          <a:extLst>
            <a:ext uri="{FF2B5EF4-FFF2-40B4-BE49-F238E27FC236}">
              <a16:creationId xmlns:a16="http://schemas.microsoft.com/office/drawing/2014/main" xmlns="" id="{00000000-0008-0000-0600-0000E8160000}"/>
            </a:ext>
          </a:extLst>
        </xdr:cNvPr>
        <xdr:cNvSpPr txBox="1">
          <a:spLocks noChangeArrowheads="1"/>
        </xdr:cNvSpPr>
      </xdr:nvSpPr>
      <xdr:spPr bwMode="auto">
        <a:xfrm>
          <a:off x="26498550" y="52606575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65" name="Text Box 95">
          <a:extLst>
            <a:ext uri="{FF2B5EF4-FFF2-40B4-BE49-F238E27FC236}">
              <a16:creationId xmlns:a16="http://schemas.microsoft.com/office/drawing/2014/main" xmlns="" id="{00000000-0008-0000-0600-0000E9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66" name="Text Box 96">
          <a:extLst>
            <a:ext uri="{FF2B5EF4-FFF2-40B4-BE49-F238E27FC236}">
              <a16:creationId xmlns:a16="http://schemas.microsoft.com/office/drawing/2014/main" xmlns="" id="{00000000-0008-0000-0600-0000EA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67" name="Text Box 97">
          <a:extLst>
            <a:ext uri="{FF2B5EF4-FFF2-40B4-BE49-F238E27FC236}">
              <a16:creationId xmlns:a16="http://schemas.microsoft.com/office/drawing/2014/main" xmlns="" id="{00000000-0008-0000-0600-0000EB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68" name="Text Box 98">
          <a:extLst>
            <a:ext uri="{FF2B5EF4-FFF2-40B4-BE49-F238E27FC236}">
              <a16:creationId xmlns:a16="http://schemas.microsoft.com/office/drawing/2014/main" xmlns="" id="{00000000-0008-0000-0600-0000EC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69" name="Text Box 99">
          <a:extLst>
            <a:ext uri="{FF2B5EF4-FFF2-40B4-BE49-F238E27FC236}">
              <a16:creationId xmlns:a16="http://schemas.microsoft.com/office/drawing/2014/main" xmlns="" id="{00000000-0008-0000-0600-0000ED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0" name="Text Box 100">
          <a:extLst>
            <a:ext uri="{FF2B5EF4-FFF2-40B4-BE49-F238E27FC236}">
              <a16:creationId xmlns:a16="http://schemas.microsoft.com/office/drawing/2014/main" xmlns="" id="{00000000-0008-0000-0600-0000EE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1" name="Text Box 101">
          <a:extLst>
            <a:ext uri="{FF2B5EF4-FFF2-40B4-BE49-F238E27FC236}">
              <a16:creationId xmlns:a16="http://schemas.microsoft.com/office/drawing/2014/main" xmlns="" id="{00000000-0008-0000-0600-0000EF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2" name="Text Box 102">
          <a:extLst>
            <a:ext uri="{FF2B5EF4-FFF2-40B4-BE49-F238E27FC236}">
              <a16:creationId xmlns:a16="http://schemas.microsoft.com/office/drawing/2014/main" xmlns="" id="{00000000-0008-0000-0600-0000F0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3" name="Text Box 103">
          <a:extLst>
            <a:ext uri="{FF2B5EF4-FFF2-40B4-BE49-F238E27FC236}">
              <a16:creationId xmlns:a16="http://schemas.microsoft.com/office/drawing/2014/main" xmlns="" id="{00000000-0008-0000-0600-0000F1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4" name="Text Box 104">
          <a:extLst>
            <a:ext uri="{FF2B5EF4-FFF2-40B4-BE49-F238E27FC236}">
              <a16:creationId xmlns:a16="http://schemas.microsoft.com/office/drawing/2014/main" xmlns="" id="{00000000-0008-0000-0600-0000F2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5" name="Text Box 105">
          <a:extLst>
            <a:ext uri="{FF2B5EF4-FFF2-40B4-BE49-F238E27FC236}">
              <a16:creationId xmlns:a16="http://schemas.microsoft.com/office/drawing/2014/main" xmlns="" id="{00000000-0008-0000-0600-0000F3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6" name="Text Box 106">
          <a:extLst>
            <a:ext uri="{FF2B5EF4-FFF2-40B4-BE49-F238E27FC236}">
              <a16:creationId xmlns:a16="http://schemas.microsoft.com/office/drawing/2014/main" xmlns="" id="{00000000-0008-0000-0600-0000F4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7" name="Text Box 107">
          <a:extLst>
            <a:ext uri="{FF2B5EF4-FFF2-40B4-BE49-F238E27FC236}">
              <a16:creationId xmlns:a16="http://schemas.microsoft.com/office/drawing/2014/main" xmlns="" id="{00000000-0008-0000-0600-0000F5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8" name="Text Box 108">
          <a:extLst>
            <a:ext uri="{FF2B5EF4-FFF2-40B4-BE49-F238E27FC236}">
              <a16:creationId xmlns:a16="http://schemas.microsoft.com/office/drawing/2014/main" xmlns="" id="{00000000-0008-0000-0600-0000F6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79" name="Text Box 109">
          <a:extLst>
            <a:ext uri="{FF2B5EF4-FFF2-40B4-BE49-F238E27FC236}">
              <a16:creationId xmlns:a16="http://schemas.microsoft.com/office/drawing/2014/main" xmlns="" id="{00000000-0008-0000-0600-0000F7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0" name="Text Box 110">
          <a:extLst>
            <a:ext uri="{FF2B5EF4-FFF2-40B4-BE49-F238E27FC236}">
              <a16:creationId xmlns:a16="http://schemas.microsoft.com/office/drawing/2014/main" xmlns="" id="{00000000-0008-0000-0600-0000F8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1" name="Text Box 111">
          <a:extLst>
            <a:ext uri="{FF2B5EF4-FFF2-40B4-BE49-F238E27FC236}">
              <a16:creationId xmlns:a16="http://schemas.microsoft.com/office/drawing/2014/main" xmlns="" id="{00000000-0008-0000-0600-0000F9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2" name="Text Box 112">
          <a:extLst>
            <a:ext uri="{FF2B5EF4-FFF2-40B4-BE49-F238E27FC236}">
              <a16:creationId xmlns:a16="http://schemas.microsoft.com/office/drawing/2014/main" xmlns="" id="{00000000-0008-0000-0600-0000FA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3" name="Text Box 113">
          <a:extLst>
            <a:ext uri="{FF2B5EF4-FFF2-40B4-BE49-F238E27FC236}">
              <a16:creationId xmlns:a16="http://schemas.microsoft.com/office/drawing/2014/main" xmlns="" id="{00000000-0008-0000-0600-0000FB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4" name="Text Box 114">
          <a:extLst>
            <a:ext uri="{FF2B5EF4-FFF2-40B4-BE49-F238E27FC236}">
              <a16:creationId xmlns:a16="http://schemas.microsoft.com/office/drawing/2014/main" xmlns="" id="{00000000-0008-0000-0600-0000FC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5" name="Text Box 115">
          <a:extLst>
            <a:ext uri="{FF2B5EF4-FFF2-40B4-BE49-F238E27FC236}">
              <a16:creationId xmlns:a16="http://schemas.microsoft.com/office/drawing/2014/main" xmlns="" id="{00000000-0008-0000-0600-0000FD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6" name="Text Box 116">
          <a:extLst>
            <a:ext uri="{FF2B5EF4-FFF2-40B4-BE49-F238E27FC236}">
              <a16:creationId xmlns:a16="http://schemas.microsoft.com/office/drawing/2014/main" xmlns="" id="{00000000-0008-0000-0600-0000FE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7" name="Text Box 117">
          <a:extLst>
            <a:ext uri="{FF2B5EF4-FFF2-40B4-BE49-F238E27FC236}">
              <a16:creationId xmlns:a16="http://schemas.microsoft.com/office/drawing/2014/main" xmlns="" id="{00000000-0008-0000-0600-0000FF16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8" name="Text Box 123">
          <a:extLst>
            <a:ext uri="{FF2B5EF4-FFF2-40B4-BE49-F238E27FC236}">
              <a16:creationId xmlns:a16="http://schemas.microsoft.com/office/drawing/2014/main" xmlns="" id="{00000000-0008-0000-0600-000000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89" name="Text Box 124">
          <a:extLst>
            <a:ext uri="{FF2B5EF4-FFF2-40B4-BE49-F238E27FC236}">
              <a16:creationId xmlns:a16="http://schemas.microsoft.com/office/drawing/2014/main" xmlns="" id="{00000000-0008-0000-0600-000001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90" name="Text Box 125">
          <a:extLst>
            <a:ext uri="{FF2B5EF4-FFF2-40B4-BE49-F238E27FC236}">
              <a16:creationId xmlns:a16="http://schemas.microsoft.com/office/drawing/2014/main" xmlns="" id="{00000000-0008-0000-0600-000002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91" name="Text Box 126">
          <a:extLst>
            <a:ext uri="{FF2B5EF4-FFF2-40B4-BE49-F238E27FC236}">
              <a16:creationId xmlns:a16="http://schemas.microsoft.com/office/drawing/2014/main" xmlns="" id="{00000000-0008-0000-0600-000003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92" name="Text Box 127">
          <a:extLst>
            <a:ext uri="{FF2B5EF4-FFF2-40B4-BE49-F238E27FC236}">
              <a16:creationId xmlns:a16="http://schemas.microsoft.com/office/drawing/2014/main" xmlns="" id="{00000000-0008-0000-0600-000004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93" name="Text Box 128">
          <a:extLst>
            <a:ext uri="{FF2B5EF4-FFF2-40B4-BE49-F238E27FC236}">
              <a16:creationId xmlns:a16="http://schemas.microsoft.com/office/drawing/2014/main" xmlns="" id="{00000000-0008-0000-0600-000005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94" name="Text Box 129">
          <a:extLst>
            <a:ext uri="{FF2B5EF4-FFF2-40B4-BE49-F238E27FC236}">
              <a16:creationId xmlns:a16="http://schemas.microsoft.com/office/drawing/2014/main" xmlns="" id="{00000000-0008-0000-0600-000006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19050</xdr:rowOff>
    </xdr:to>
    <xdr:sp macro="" textlink="">
      <xdr:nvSpPr>
        <xdr:cNvPr id="5895" name="Text Box 130">
          <a:extLst>
            <a:ext uri="{FF2B5EF4-FFF2-40B4-BE49-F238E27FC236}">
              <a16:creationId xmlns:a16="http://schemas.microsoft.com/office/drawing/2014/main" xmlns="" id="{00000000-0008-0000-0600-000007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000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77</xdr:row>
      <xdr:rowOff>0</xdr:rowOff>
    </xdr:from>
    <xdr:to>
      <xdr:col>29</xdr:col>
      <xdr:colOff>2247900</xdr:colOff>
      <xdr:row>77</xdr:row>
      <xdr:rowOff>200025</xdr:rowOff>
    </xdr:to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xmlns="" id="{00000000-0008-0000-0600-000008170000}"/>
            </a:ext>
          </a:extLst>
        </xdr:cNvPr>
        <xdr:cNvSpPr txBox="1">
          <a:spLocks noChangeArrowheads="1"/>
        </xdr:cNvSpPr>
      </xdr:nvSpPr>
      <xdr:spPr bwMode="auto">
        <a:xfrm>
          <a:off x="26498550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897" name="Text Box 95">
          <a:extLst>
            <a:ext uri="{FF2B5EF4-FFF2-40B4-BE49-F238E27FC236}">
              <a16:creationId xmlns:a16="http://schemas.microsoft.com/office/drawing/2014/main" xmlns="" id="{00000000-0008-0000-0600-000009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898" name="Text Box 96">
          <a:extLst>
            <a:ext uri="{FF2B5EF4-FFF2-40B4-BE49-F238E27FC236}">
              <a16:creationId xmlns:a16="http://schemas.microsoft.com/office/drawing/2014/main" xmlns="" id="{00000000-0008-0000-0600-00000A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899" name="Text Box 97">
          <a:extLst>
            <a:ext uri="{FF2B5EF4-FFF2-40B4-BE49-F238E27FC236}">
              <a16:creationId xmlns:a16="http://schemas.microsoft.com/office/drawing/2014/main" xmlns="" id="{00000000-0008-0000-0600-00000B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0" name="Text Box 98">
          <a:extLst>
            <a:ext uri="{FF2B5EF4-FFF2-40B4-BE49-F238E27FC236}">
              <a16:creationId xmlns:a16="http://schemas.microsoft.com/office/drawing/2014/main" xmlns="" id="{00000000-0008-0000-0600-00000C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1" name="Text Box 99">
          <a:extLst>
            <a:ext uri="{FF2B5EF4-FFF2-40B4-BE49-F238E27FC236}">
              <a16:creationId xmlns:a16="http://schemas.microsoft.com/office/drawing/2014/main" xmlns="" id="{00000000-0008-0000-0600-00000D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2" name="Text Box 100">
          <a:extLst>
            <a:ext uri="{FF2B5EF4-FFF2-40B4-BE49-F238E27FC236}">
              <a16:creationId xmlns:a16="http://schemas.microsoft.com/office/drawing/2014/main" xmlns="" id="{00000000-0008-0000-0600-00000E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3" name="Text Box 101">
          <a:extLst>
            <a:ext uri="{FF2B5EF4-FFF2-40B4-BE49-F238E27FC236}">
              <a16:creationId xmlns:a16="http://schemas.microsoft.com/office/drawing/2014/main" xmlns="" id="{00000000-0008-0000-0600-00000F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4" name="Text Box 102">
          <a:extLst>
            <a:ext uri="{FF2B5EF4-FFF2-40B4-BE49-F238E27FC236}">
              <a16:creationId xmlns:a16="http://schemas.microsoft.com/office/drawing/2014/main" xmlns="" id="{00000000-0008-0000-0600-000010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5" name="Text Box 103">
          <a:extLst>
            <a:ext uri="{FF2B5EF4-FFF2-40B4-BE49-F238E27FC236}">
              <a16:creationId xmlns:a16="http://schemas.microsoft.com/office/drawing/2014/main" xmlns="" id="{00000000-0008-0000-0600-000011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6" name="Text Box 104">
          <a:extLst>
            <a:ext uri="{FF2B5EF4-FFF2-40B4-BE49-F238E27FC236}">
              <a16:creationId xmlns:a16="http://schemas.microsoft.com/office/drawing/2014/main" xmlns="" id="{00000000-0008-0000-0600-000012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7" name="Text Box 105">
          <a:extLst>
            <a:ext uri="{FF2B5EF4-FFF2-40B4-BE49-F238E27FC236}">
              <a16:creationId xmlns:a16="http://schemas.microsoft.com/office/drawing/2014/main" xmlns="" id="{00000000-0008-0000-0600-000013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8" name="Text Box 106">
          <a:extLst>
            <a:ext uri="{FF2B5EF4-FFF2-40B4-BE49-F238E27FC236}">
              <a16:creationId xmlns:a16="http://schemas.microsoft.com/office/drawing/2014/main" xmlns="" id="{00000000-0008-0000-0600-000014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09" name="Text Box 107">
          <a:extLst>
            <a:ext uri="{FF2B5EF4-FFF2-40B4-BE49-F238E27FC236}">
              <a16:creationId xmlns:a16="http://schemas.microsoft.com/office/drawing/2014/main" xmlns="" id="{00000000-0008-0000-0600-000015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0" name="Text Box 108">
          <a:extLst>
            <a:ext uri="{FF2B5EF4-FFF2-40B4-BE49-F238E27FC236}">
              <a16:creationId xmlns:a16="http://schemas.microsoft.com/office/drawing/2014/main" xmlns="" id="{00000000-0008-0000-0600-000016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1" name="Text Box 109">
          <a:extLst>
            <a:ext uri="{FF2B5EF4-FFF2-40B4-BE49-F238E27FC236}">
              <a16:creationId xmlns:a16="http://schemas.microsoft.com/office/drawing/2014/main" xmlns="" id="{00000000-0008-0000-0600-000017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2" name="Text Box 110">
          <a:extLst>
            <a:ext uri="{FF2B5EF4-FFF2-40B4-BE49-F238E27FC236}">
              <a16:creationId xmlns:a16="http://schemas.microsoft.com/office/drawing/2014/main" xmlns="" id="{00000000-0008-0000-0600-000018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3" name="Text Box 111">
          <a:extLst>
            <a:ext uri="{FF2B5EF4-FFF2-40B4-BE49-F238E27FC236}">
              <a16:creationId xmlns:a16="http://schemas.microsoft.com/office/drawing/2014/main" xmlns="" id="{00000000-0008-0000-0600-000019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4" name="Text Box 112">
          <a:extLst>
            <a:ext uri="{FF2B5EF4-FFF2-40B4-BE49-F238E27FC236}">
              <a16:creationId xmlns:a16="http://schemas.microsoft.com/office/drawing/2014/main" xmlns="" id="{00000000-0008-0000-0600-00001A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5" name="Text Box 113">
          <a:extLst>
            <a:ext uri="{FF2B5EF4-FFF2-40B4-BE49-F238E27FC236}">
              <a16:creationId xmlns:a16="http://schemas.microsoft.com/office/drawing/2014/main" xmlns="" id="{00000000-0008-0000-0600-00001B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6" name="Text Box 114">
          <a:extLst>
            <a:ext uri="{FF2B5EF4-FFF2-40B4-BE49-F238E27FC236}">
              <a16:creationId xmlns:a16="http://schemas.microsoft.com/office/drawing/2014/main" xmlns="" id="{00000000-0008-0000-0600-00001C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7" name="Text Box 115">
          <a:extLst>
            <a:ext uri="{FF2B5EF4-FFF2-40B4-BE49-F238E27FC236}">
              <a16:creationId xmlns:a16="http://schemas.microsoft.com/office/drawing/2014/main" xmlns="" id="{00000000-0008-0000-0600-00001D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8" name="Text Box 116">
          <a:extLst>
            <a:ext uri="{FF2B5EF4-FFF2-40B4-BE49-F238E27FC236}">
              <a16:creationId xmlns:a16="http://schemas.microsoft.com/office/drawing/2014/main" xmlns="" id="{00000000-0008-0000-0600-00001E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19" name="Text Box 117">
          <a:extLst>
            <a:ext uri="{FF2B5EF4-FFF2-40B4-BE49-F238E27FC236}">
              <a16:creationId xmlns:a16="http://schemas.microsoft.com/office/drawing/2014/main" xmlns="" id="{00000000-0008-0000-0600-00001F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77</xdr:row>
      <xdr:rowOff>0</xdr:rowOff>
    </xdr:from>
    <xdr:to>
      <xdr:col>29</xdr:col>
      <xdr:colOff>2247900</xdr:colOff>
      <xdr:row>77</xdr:row>
      <xdr:rowOff>200025</xdr:rowOff>
    </xdr:to>
    <xdr:sp macro="" textlink="">
      <xdr:nvSpPr>
        <xdr:cNvPr id="5920" name="Text Box 118">
          <a:extLst>
            <a:ext uri="{FF2B5EF4-FFF2-40B4-BE49-F238E27FC236}">
              <a16:creationId xmlns:a16="http://schemas.microsoft.com/office/drawing/2014/main" xmlns="" id="{00000000-0008-0000-0600-000020170000}"/>
            </a:ext>
          </a:extLst>
        </xdr:cNvPr>
        <xdr:cNvSpPr txBox="1">
          <a:spLocks noChangeArrowheads="1"/>
        </xdr:cNvSpPr>
      </xdr:nvSpPr>
      <xdr:spPr bwMode="auto">
        <a:xfrm>
          <a:off x="26498550" y="4107180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209550</xdr:rowOff>
    </xdr:to>
    <xdr:sp macro="" textlink="">
      <xdr:nvSpPr>
        <xdr:cNvPr id="5921" name="Text Box 119">
          <a:extLst>
            <a:ext uri="{FF2B5EF4-FFF2-40B4-BE49-F238E27FC236}">
              <a16:creationId xmlns:a16="http://schemas.microsoft.com/office/drawing/2014/main" xmlns="" id="{00000000-0008-0000-0600-000021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190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140</xdr:row>
      <xdr:rowOff>209550</xdr:rowOff>
    </xdr:to>
    <xdr:sp macro="" textlink="">
      <xdr:nvSpPr>
        <xdr:cNvPr id="5922" name="Text Box 120">
          <a:extLst>
            <a:ext uri="{FF2B5EF4-FFF2-40B4-BE49-F238E27FC236}">
              <a16:creationId xmlns:a16="http://schemas.microsoft.com/office/drawing/2014/main" xmlns="" id="{00000000-0008-0000-0600-00002217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2190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23" name="Text Box 123">
          <a:extLst>
            <a:ext uri="{FF2B5EF4-FFF2-40B4-BE49-F238E27FC236}">
              <a16:creationId xmlns:a16="http://schemas.microsoft.com/office/drawing/2014/main" xmlns="" id="{00000000-0008-0000-0600-000023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24" name="Text Box 124">
          <a:extLst>
            <a:ext uri="{FF2B5EF4-FFF2-40B4-BE49-F238E27FC236}">
              <a16:creationId xmlns:a16="http://schemas.microsoft.com/office/drawing/2014/main" xmlns="" id="{00000000-0008-0000-0600-000024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25" name="Text Box 125">
          <a:extLst>
            <a:ext uri="{FF2B5EF4-FFF2-40B4-BE49-F238E27FC236}">
              <a16:creationId xmlns:a16="http://schemas.microsoft.com/office/drawing/2014/main" xmlns="" id="{00000000-0008-0000-0600-000025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26" name="Text Box 126">
          <a:extLst>
            <a:ext uri="{FF2B5EF4-FFF2-40B4-BE49-F238E27FC236}">
              <a16:creationId xmlns:a16="http://schemas.microsoft.com/office/drawing/2014/main" xmlns="" id="{00000000-0008-0000-0600-000026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27" name="Text Box 127">
          <a:extLst>
            <a:ext uri="{FF2B5EF4-FFF2-40B4-BE49-F238E27FC236}">
              <a16:creationId xmlns:a16="http://schemas.microsoft.com/office/drawing/2014/main" xmlns="" id="{00000000-0008-0000-0600-000027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28" name="Text Box 128">
          <a:extLst>
            <a:ext uri="{FF2B5EF4-FFF2-40B4-BE49-F238E27FC236}">
              <a16:creationId xmlns:a16="http://schemas.microsoft.com/office/drawing/2014/main" xmlns="" id="{00000000-0008-0000-0600-000028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29" name="Text Box 129">
          <a:extLst>
            <a:ext uri="{FF2B5EF4-FFF2-40B4-BE49-F238E27FC236}">
              <a16:creationId xmlns:a16="http://schemas.microsoft.com/office/drawing/2014/main" xmlns="" id="{00000000-0008-0000-0600-000029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155</xdr:row>
      <xdr:rowOff>0</xdr:rowOff>
    </xdr:from>
    <xdr:to>
      <xdr:col>29</xdr:col>
      <xdr:colOff>2247900</xdr:colOff>
      <xdr:row>155</xdr:row>
      <xdr:rowOff>619125</xdr:rowOff>
    </xdr:to>
    <xdr:sp macro="" textlink="">
      <xdr:nvSpPr>
        <xdr:cNvPr id="5930" name="Text Box 130">
          <a:extLst>
            <a:ext uri="{FF2B5EF4-FFF2-40B4-BE49-F238E27FC236}">
              <a16:creationId xmlns:a16="http://schemas.microsoft.com/office/drawing/2014/main" xmlns="" id="{00000000-0008-0000-0600-00002A170000}"/>
            </a:ext>
          </a:extLst>
        </xdr:cNvPr>
        <xdr:cNvSpPr txBox="1">
          <a:spLocks noChangeArrowheads="1"/>
        </xdr:cNvSpPr>
      </xdr:nvSpPr>
      <xdr:spPr bwMode="auto">
        <a:xfrm>
          <a:off x="26498550" y="8245792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1" name="Text Box 26">
          <a:extLst>
            <a:ext uri="{FF2B5EF4-FFF2-40B4-BE49-F238E27FC236}">
              <a16:creationId xmlns:a16="http://schemas.microsoft.com/office/drawing/2014/main" xmlns="" id="{00000000-0008-0000-0600-00002B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2" name="Text Box 27">
          <a:extLst>
            <a:ext uri="{FF2B5EF4-FFF2-40B4-BE49-F238E27FC236}">
              <a16:creationId xmlns:a16="http://schemas.microsoft.com/office/drawing/2014/main" xmlns="" id="{00000000-0008-0000-0600-00002C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3" name="Text Box 28">
          <a:extLst>
            <a:ext uri="{FF2B5EF4-FFF2-40B4-BE49-F238E27FC236}">
              <a16:creationId xmlns:a16="http://schemas.microsoft.com/office/drawing/2014/main" xmlns="" id="{00000000-0008-0000-0600-00002D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4" name="Text Box 29">
          <a:extLst>
            <a:ext uri="{FF2B5EF4-FFF2-40B4-BE49-F238E27FC236}">
              <a16:creationId xmlns:a16="http://schemas.microsoft.com/office/drawing/2014/main" xmlns="" id="{00000000-0008-0000-0600-00002E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5" name="Text Box 30">
          <a:extLst>
            <a:ext uri="{FF2B5EF4-FFF2-40B4-BE49-F238E27FC236}">
              <a16:creationId xmlns:a16="http://schemas.microsoft.com/office/drawing/2014/main" xmlns="" id="{00000000-0008-0000-0600-00002F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6" name="Text Box 31">
          <a:extLst>
            <a:ext uri="{FF2B5EF4-FFF2-40B4-BE49-F238E27FC236}">
              <a16:creationId xmlns:a16="http://schemas.microsoft.com/office/drawing/2014/main" xmlns="" id="{00000000-0008-0000-0600-000030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7" name="Text Box 32">
          <a:extLst>
            <a:ext uri="{FF2B5EF4-FFF2-40B4-BE49-F238E27FC236}">
              <a16:creationId xmlns:a16="http://schemas.microsoft.com/office/drawing/2014/main" xmlns="" id="{00000000-0008-0000-0600-000031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8" name="Text Box 33">
          <a:extLst>
            <a:ext uri="{FF2B5EF4-FFF2-40B4-BE49-F238E27FC236}">
              <a16:creationId xmlns:a16="http://schemas.microsoft.com/office/drawing/2014/main" xmlns="" id="{00000000-0008-0000-0600-000032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39" name="Text Box 34">
          <a:extLst>
            <a:ext uri="{FF2B5EF4-FFF2-40B4-BE49-F238E27FC236}">
              <a16:creationId xmlns:a16="http://schemas.microsoft.com/office/drawing/2014/main" xmlns="" id="{00000000-0008-0000-0600-000033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0" name="Text Box 35">
          <a:extLst>
            <a:ext uri="{FF2B5EF4-FFF2-40B4-BE49-F238E27FC236}">
              <a16:creationId xmlns:a16="http://schemas.microsoft.com/office/drawing/2014/main" xmlns="" id="{00000000-0008-0000-0600-000034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1" name="Text Box 36">
          <a:extLst>
            <a:ext uri="{FF2B5EF4-FFF2-40B4-BE49-F238E27FC236}">
              <a16:creationId xmlns:a16="http://schemas.microsoft.com/office/drawing/2014/main" xmlns="" id="{00000000-0008-0000-0600-000035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2" name="Text Box 37">
          <a:extLst>
            <a:ext uri="{FF2B5EF4-FFF2-40B4-BE49-F238E27FC236}">
              <a16:creationId xmlns:a16="http://schemas.microsoft.com/office/drawing/2014/main" xmlns="" id="{00000000-0008-0000-0600-000036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3" name="Text Box 38">
          <a:extLst>
            <a:ext uri="{FF2B5EF4-FFF2-40B4-BE49-F238E27FC236}">
              <a16:creationId xmlns:a16="http://schemas.microsoft.com/office/drawing/2014/main" xmlns="" id="{00000000-0008-0000-0600-000037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4" name="Text Box 39">
          <a:extLst>
            <a:ext uri="{FF2B5EF4-FFF2-40B4-BE49-F238E27FC236}">
              <a16:creationId xmlns:a16="http://schemas.microsoft.com/office/drawing/2014/main" xmlns="" id="{00000000-0008-0000-0600-000038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5" name="Text Box 40">
          <a:extLst>
            <a:ext uri="{FF2B5EF4-FFF2-40B4-BE49-F238E27FC236}">
              <a16:creationId xmlns:a16="http://schemas.microsoft.com/office/drawing/2014/main" xmlns="" id="{00000000-0008-0000-0600-000039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6" name="Text Box 41">
          <a:extLst>
            <a:ext uri="{FF2B5EF4-FFF2-40B4-BE49-F238E27FC236}">
              <a16:creationId xmlns:a16="http://schemas.microsoft.com/office/drawing/2014/main" xmlns="" id="{00000000-0008-0000-0600-00003A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7" name="Text Box 42">
          <a:extLst>
            <a:ext uri="{FF2B5EF4-FFF2-40B4-BE49-F238E27FC236}">
              <a16:creationId xmlns:a16="http://schemas.microsoft.com/office/drawing/2014/main" xmlns="" id="{00000000-0008-0000-0600-00003B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8" name="Text Box 43">
          <a:extLst>
            <a:ext uri="{FF2B5EF4-FFF2-40B4-BE49-F238E27FC236}">
              <a16:creationId xmlns:a16="http://schemas.microsoft.com/office/drawing/2014/main" xmlns="" id="{00000000-0008-0000-0600-00003C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49" name="Text Box 44">
          <a:extLst>
            <a:ext uri="{FF2B5EF4-FFF2-40B4-BE49-F238E27FC236}">
              <a16:creationId xmlns:a16="http://schemas.microsoft.com/office/drawing/2014/main" xmlns="" id="{00000000-0008-0000-0600-00003D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0" name="Text Box 45">
          <a:extLst>
            <a:ext uri="{FF2B5EF4-FFF2-40B4-BE49-F238E27FC236}">
              <a16:creationId xmlns:a16="http://schemas.microsoft.com/office/drawing/2014/main" xmlns="" id="{00000000-0008-0000-0600-00003E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1" name="Text Box 46">
          <a:extLst>
            <a:ext uri="{FF2B5EF4-FFF2-40B4-BE49-F238E27FC236}">
              <a16:creationId xmlns:a16="http://schemas.microsoft.com/office/drawing/2014/main" xmlns="" id="{00000000-0008-0000-0600-00003F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2" name="Text Box 47">
          <a:extLst>
            <a:ext uri="{FF2B5EF4-FFF2-40B4-BE49-F238E27FC236}">
              <a16:creationId xmlns:a16="http://schemas.microsoft.com/office/drawing/2014/main" xmlns="" id="{00000000-0008-0000-0600-000040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3" name="Text Box 49">
          <a:extLst>
            <a:ext uri="{FF2B5EF4-FFF2-40B4-BE49-F238E27FC236}">
              <a16:creationId xmlns:a16="http://schemas.microsoft.com/office/drawing/2014/main" xmlns="" id="{00000000-0008-0000-0600-000041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4" name="Text Box 50">
          <a:extLst>
            <a:ext uri="{FF2B5EF4-FFF2-40B4-BE49-F238E27FC236}">
              <a16:creationId xmlns:a16="http://schemas.microsoft.com/office/drawing/2014/main" xmlns="" id="{00000000-0008-0000-0600-000042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5" name="Text Box 51">
          <a:extLst>
            <a:ext uri="{FF2B5EF4-FFF2-40B4-BE49-F238E27FC236}">
              <a16:creationId xmlns:a16="http://schemas.microsoft.com/office/drawing/2014/main" xmlns="" id="{00000000-0008-0000-0600-000043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6" name="Text Box 52">
          <a:extLst>
            <a:ext uri="{FF2B5EF4-FFF2-40B4-BE49-F238E27FC236}">
              <a16:creationId xmlns:a16="http://schemas.microsoft.com/office/drawing/2014/main" xmlns="" id="{00000000-0008-0000-0600-000044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7" name="Text Box 53">
          <a:extLst>
            <a:ext uri="{FF2B5EF4-FFF2-40B4-BE49-F238E27FC236}">
              <a16:creationId xmlns:a16="http://schemas.microsoft.com/office/drawing/2014/main" xmlns="" id="{00000000-0008-0000-0600-000045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8" name="Text Box 54">
          <a:extLst>
            <a:ext uri="{FF2B5EF4-FFF2-40B4-BE49-F238E27FC236}">
              <a16:creationId xmlns:a16="http://schemas.microsoft.com/office/drawing/2014/main" xmlns="" id="{00000000-0008-0000-0600-000046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59" name="Text Box 55">
          <a:extLst>
            <a:ext uri="{FF2B5EF4-FFF2-40B4-BE49-F238E27FC236}">
              <a16:creationId xmlns:a16="http://schemas.microsoft.com/office/drawing/2014/main" xmlns="" id="{00000000-0008-0000-0600-000047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0" name="Text Box 56">
          <a:extLst>
            <a:ext uri="{FF2B5EF4-FFF2-40B4-BE49-F238E27FC236}">
              <a16:creationId xmlns:a16="http://schemas.microsoft.com/office/drawing/2014/main" xmlns="" id="{00000000-0008-0000-0600-000048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1" name="Text Box 57">
          <a:extLst>
            <a:ext uri="{FF2B5EF4-FFF2-40B4-BE49-F238E27FC236}">
              <a16:creationId xmlns:a16="http://schemas.microsoft.com/office/drawing/2014/main" xmlns="" id="{00000000-0008-0000-0600-000049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2" name="Text Box 58">
          <a:extLst>
            <a:ext uri="{FF2B5EF4-FFF2-40B4-BE49-F238E27FC236}">
              <a16:creationId xmlns:a16="http://schemas.microsoft.com/office/drawing/2014/main" xmlns="" id="{00000000-0008-0000-0600-00004A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3" name="Text Box 59">
          <a:extLst>
            <a:ext uri="{FF2B5EF4-FFF2-40B4-BE49-F238E27FC236}">
              <a16:creationId xmlns:a16="http://schemas.microsoft.com/office/drawing/2014/main" xmlns="" id="{00000000-0008-0000-0600-00004B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4" name="Text Box 60">
          <a:extLst>
            <a:ext uri="{FF2B5EF4-FFF2-40B4-BE49-F238E27FC236}">
              <a16:creationId xmlns:a16="http://schemas.microsoft.com/office/drawing/2014/main" xmlns="" id="{00000000-0008-0000-0600-00004C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5" name="Text Box 61">
          <a:extLst>
            <a:ext uri="{FF2B5EF4-FFF2-40B4-BE49-F238E27FC236}">
              <a16:creationId xmlns:a16="http://schemas.microsoft.com/office/drawing/2014/main" xmlns="" id="{00000000-0008-0000-0600-00004D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6" name="Text Box 62">
          <a:extLst>
            <a:ext uri="{FF2B5EF4-FFF2-40B4-BE49-F238E27FC236}">
              <a16:creationId xmlns:a16="http://schemas.microsoft.com/office/drawing/2014/main" xmlns="" id="{00000000-0008-0000-0600-00004E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7" name="Text Box 63">
          <a:extLst>
            <a:ext uri="{FF2B5EF4-FFF2-40B4-BE49-F238E27FC236}">
              <a16:creationId xmlns:a16="http://schemas.microsoft.com/office/drawing/2014/main" xmlns="" id="{00000000-0008-0000-0600-00004F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8" name="Text Box 64">
          <a:extLst>
            <a:ext uri="{FF2B5EF4-FFF2-40B4-BE49-F238E27FC236}">
              <a16:creationId xmlns:a16="http://schemas.microsoft.com/office/drawing/2014/main" xmlns="" id="{00000000-0008-0000-0600-000050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69" name="Text Box 65">
          <a:extLst>
            <a:ext uri="{FF2B5EF4-FFF2-40B4-BE49-F238E27FC236}">
              <a16:creationId xmlns:a16="http://schemas.microsoft.com/office/drawing/2014/main" xmlns="" id="{00000000-0008-0000-0600-000051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0" name="Text Box 66">
          <a:extLst>
            <a:ext uri="{FF2B5EF4-FFF2-40B4-BE49-F238E27FC236}">
              <a16:creationId xmlns:a16="http://schemas.microsoft.com/office/drawing/2014/main" xmlns="" id="{00000000-0008-0000-0600-000052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1" name="Text Box 67">
          <a:extLst>
            <a:ext uri="{FF2B5EF4-FFF2-40B4-BE49-F238E27FC236}">
              <a16:creationId xmlns:a16="http://schemas.microsoft.com/office/drawing/2014/main" xmlns="" id="{00000000-0008-0000-0600-000053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2" name="Text Box 68">
          <a:extLst>
            <a:ext uri="{FF2B5EF4-FFF2-40B4-BE49-F238E27FC236}">
              <a16:creationId xmlns:a16="http://schemas.microsoft.com/office/drawing/2014/main" xmlns="" id="{00000000-0008-0000-0600-000054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3" name="Text Box 69">
          <a:extLst>
            <a:ext uri="{FF2B5EF4-FFF2-40B4-BE49-F238E27FC236}">
              <a16:creationId xmlns:a16="http://schemas.microsoft.com/office/drawing/2014/main" xmlns="" id="{00000000-0008-0000-0600-000055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4" name="Text Box 70">
          <a:extLst>
            <a:ext uri="{FF2B5EF4-FFF2-40B4-BE49-F238E27FC236}">
              <a16:creationId xmlns:a16="http://schemas.microsoft.com/office/drawing/2014/main" xmlns="" id="{00000000-0008-0000-0600-000056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5" name="Text Box 71">
          <a:extLst>
            <a:ext uri="{FF2B5EF4-FFF2-40B4-BE49-F238E27FC236}">
              <a16:creationId xmlns:a16="http://schemas.microsoft.com/office/drawing/2014/main" xmlns="" id="{00000000-0008-0000-0600-000057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6" name="Text Box 72">
          <a:extLst>
            <a:ext uri="{FF2B5EF4-FFF2-40B4-BE49-F238E27FC236}">
              <a16:creationId xmlns:a16="http://schemas.microsoft.com/office/drawing/2014/main" xmlns="" id="{00000000-0008-0000-0600-000058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7" name="Text Box 73">
          <a:extLst>
            <a:ext uri="{FF2B5EF4-FFF2-40B4-BE49-F238E27FC236}">
              <a16:creationId xmlns:a16="http://schemas.microsoft.com/office/drawing/2014/main" xmlns="" id="{00000000-0008-0000-0600-000059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8" name="Text Box 74">
          <a:extLst>
            <a:ext uri="{FF2B5EF4-FFF2-40B4-BE49-F238E27FC236}">
              <a16:creationId xmlns:a16="http://schemas.microsoft.com/office/drawing/2014/main" xmlns="" id="{00000000-0008-0000-0600-00005A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79" name="Text Box 75">
          <a:extLst>
            <a:ext uri="{FF2B5EF4-FFF2-40B4-BE49-F238E27FC236}">
              <a16:creationId xmlns:a16="http://schemas.microsoft.com/office/drawing/2014/main" xmlns="" id="{00000000-0008-0000-0600-00005B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0" name="Text Box 76">
          <a:extLst>
            <a:ext uri="{FF2B5EF4-FFF2-40B4-BE49-F238E27FC236}">
              <a16:creationId xmlns:a16="http://schemas.microsoft.com/office/drawing/2014/main" xmlns="" id="{00000000-0008-0000-0600-00005C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1" name="Text Box 77">
          <a:extLst>
            <a:ext uri="{FF2B5EF4-FFF2-40B4-BE49-F238E27FC236}">
              <a16:creationId xmlns:a16="http://schemas.microsoft.com/office/drawing/2014/main" xmlns="" id="{00000000-0008-0000-0600-00005D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2" name="Text Box 78">
          <a:extLst>
            <a:ext uri="{FF2B5EF4-FFF2-40B4-BE49-F238E27FC236}">
              <a16:creationId xmlns:a16="http://schemas.microsoft.com/office/drawing/2014/main" xmlns="" id="{00000000-0008-0000-0600-00005E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3" name="Text Box 79">
          <a:extLst>
            <a:ext uri="{FF2B5EF4-FFF2-40B4-BE49-F238E27FC236}">
              <a16:creationId xmlns:a16="http://schemas.microsoft.com/office/drawing/2014/main" xmlns="" id="{00000000-0008-0000-0600-00005F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4" name="Text Box 80">
          <a:extLst>
            <a:ext uri="{FF2B5EF4-FFF2-40B4-BE49-F238E27FC236}">
              <a16:creationId xmlns:a16="http://schemas.microsoft.com/office/drawing/2014/main" xmlns="" id="{00000000-0008-0000-0600-000060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5" name="Text Box 81">
          <a:extLst>
            <a:ext uri="{FF2B5EF4-FFF2-40B4-BE49-F238E27FC236}">
              <a16:creationId xmlns:a16="http://schemas.microsoft.com/office/drawing/2014/main" xmlns="" id="{00000000-0008-0000-0600-000061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6" name="Text Box 82">
          <a:extLst>
            <a:ext uri="{FF2B5EF4-FFF2-40B4-BE49-F238E27FC236}">
              <a16:creationId xmlns:a16="http://schemas.microsoft.com/office/drawing/2014/main" xmlns="" id="{00000000-0008-0000-0600-000062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7" name="Text Box 83">
          <a:extLst>
            <a:ext uri="{FF2B5EF4-FFF2-40B4-BE49-F238E27FC236}">
              <a16:creationId xmlns:a16="http://schemas.microsoft.com/office/drawing/2014/main" xmlns="" id="{00000000-0008-0000-0600-000063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8" name="Text Box 84">
          <a:extLst>
            <a:ext uri="{FF2B5EF4-FFF2-40B4-BE49-F238E27FC236}">
              <a16:creationId xmlns:a16="http://schemas.microsoft.com/office/drawing/2014/main" xmlns="" id="{00000000-0008-0000-0600-000064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89" name="Text Box 85">
          <a:extLst>
            <a:ext uri="{FF2B5EF4-FFF2-40B4-BE49-F238E27FC236}">
              <a16:creationId xmlns:a16="http://schemas.microsoft.com/office/drawing/2014/main" xmlns="" id="{00000000-0008-0000-0600-000065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90" name="Text Box 86">
          <a:extLst>
            <a:ext uri="{FF2B5EF4-FFF2-40B4-BE49-F238E27FC236}">
              <a16:creationId xmlns:a16="http://schemas.microsoft.com/office/drawing/2014/main" xmlns="" id="{00000000-0008-0000-0600-000066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91" name="Text Box 87">
          <a:extLst>
            <a:ext uri="{FF2B5EF4-FFF2-40B4-BE49-F238E27FC236}">
              <a16:creationId xmlns:a16="http://schemas.microsoft.com/office/drawing/2014/main" xmlns="" id="{00000000-0008-0000-0600-000067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92" name="Text Box 88">
          <a:extLst>
            <a:ext uri="{FF2B5EF4-FFF2-40B4-BE49-F238E27FC236}">
              <a16:creationId xmlns:a16="http://schemas.microsoft.com/office/drawing/2014/main" xmlns="" id="{00000000-0008-0000-0600-000068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93" name="Text Box 89">
          <a:extLst>
            <a:ext uri="{FF2B5EF4-FFF2-40B4-BE49-F238E27FC236}">
              <a16:creationId xmlns:a16="http://schemas.microsoft.com/office/drawing/2014/main" xmlns="" id="{00000000-0008-0000-0600-000069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94" name="Text Box 90">
          <a:extLst>
            <a:ext uri="{FF2B5EF4-FFF2-40B4-BE49-F238E27FC236}">
              <a16:creationId xmlns:a16="http://schemas.microsoft.com/office/drawing/2014/main" xmlns="" id="{00000000-0008-0000-0600-00006A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95" name="Text Box 91">
          <a:extLst>
            <a:ext uri="{FF2B5EF4-FFF2-40B4-BE49-F238E27FC236}">
              <a16:creationId xmlns:a16="http://schemas.microsoft.com/office/drawing/2014/main" xmlns="" id="{00000000-0008-0000-0600-00006B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105</xdr:row>
      <xdr:rowOff>0</xdr:rowOff>
    </xdr:from>
    <xdr:to>
      <xdr:col>29</xdr:col>
      <xdr:colOff>2162175</xdr:colOff>
      <xdr:row>105</xdr:row>
      <xdr:rowOff>161925</xdr:rowOff>
    </xdr:to>
    <xdr:sp macro="" textlink="">
      <xdr:nvSpPr>
        <xdr:cNvPr id="5996" name="Text Box 92">
          <a:extLst>
            <a:ext uri="{FF2B5EF4-FFF2-40B4-BE49-F238E27FC236}">
              <a16:creationId xmlns:a16="http://schemas.microsoft.com/office/drawing/2014/main" xmlns="" id="{00000000-0008-0000-0600-00006C170000}"/>
            </a:ext>
          </a:extLst>
        </xdr:cNvPr>
        <xdr:cNvSpPr txBox="1">
          <a:spLocks noChangeArrowheads="1"/>
        </xdr:cNvSpPr>
      </xdr:nvSpPr>
      <xdr:spPr bwMode="auto">
        <a:xfrm>
          <a:off x="26498550" y="631317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5997" name="Text Box 26">
          <a:extLst>
            <a:ext uri="{FF2B5EF4-FFF2-40B4-BE49-F238E27FC236}">
              <a16:creationId xmlns:a16="http://schemas.microsoft.com/office/drawing/2014/main" xmlns="" id="{00000000-0008-0000-0600-00006D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5998" name="Text Box 27">
          <a:extLst>
            <a:ext uri="{FF2B5EF4-FFF2-40B4-BE49-F238E27FC236}">
              <a16:creationId xmlns:a16="http://schemas.microsoft.com/office/drawing/2014/main" xmlns="" id="{00000000-0008-0000-0600-00006E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5999" name="Text Box 28">
          <a:extLst>
            <a:ext uri="{FF2B5EF4-FFF2-40B4-BE49-F238E27FC236}">
              <a16:creationId xmlns:a16="http://schemas.microsoft.com/office/drawing/2014/main" xmlns="" id="{00000000-0008-0000-0600-00006F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0" name="Text Box 29">
          <a:extLst>
            <a:ext uri="{FF2B5EF4-FFF2-40B4-BE49-F238E27FC236}">
              <a16:creationId xmlns:a16="http://schemas.microsoft.com/office/drawing/2014/main" xmlns="" id="{00000000-0008-0000-0600-000070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1" name="Text Box 30">
          <a:extLst>
            <a:ext uri="{FF2B5EF4-FFF2-40B4-BE49-F238E27FC236}">
              <a16:creationId xmlns:a16="http://schemas.microsoft.com/office/drawing/2014/main" xmlns="" id="{00000000-0008-0000-0600-000071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2" name="Text Box 31">
          <a:extLst>
            <a:ext uri="{FF2B5EF4-FFF2-40B4-BE49-F238E27FC236}">
              <a16:creationId xmlns:a16="http://schemas.microsoft.com/office/drawing/2014/main" xmlns="" id="{00000000-0008-0000-0600-000072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3" name="Text Box 32">
          <a:extLst>
            <a:ext uri="{FF2B5EF4-FFF2-40B4-BE49-F238E27FC236}">
              <a16:creationId xmlns:a16="http://schemas.microsoft.com/office/drawing/2014/main" xmlns="" id="{00000000-0008-0000-0600-000073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4" name="Text Box 33">
          <a:extLst>
            <a:ext uri="{FF2B5EF4-FFF2-40B4-BE49-F238E27FC236}">
              <a16:creationId xmlns:a16="http://schemas.microsoft.com/office/drawing/2014/main" xmlns="" id="{00000000-0008-0000-0600-000074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5" name="Text Box 34">
          <a:extLst>
            <a:ext uri="{FF2B5EF4-FFF2-40B4-BE49-F238E27FC236}">
              <a16:creationId xmlns:a16="http://schemas.microsoft.com/office/drawing/2014/main" xmlns="" id="{00000000-0008-0000-0600-000075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6" name="Text Box 35">
          <a:extLst>
            <a:ext uri="{FF2B5EF4-FFF2-40B4-BE49-F238E27FC236}">
              <a16:creationId xmlns:a16="http://schemas.microsoft.com/office/drawing/2014/main" xmlns="" id="{00000000-0008-0000-0600-000076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7" name="Text Box 36">
          <a:extLst>
            <a:ext uri="{FF2B5EF4-FFF2-40B4-BE49-F238E27FC236}">
              <a16:creationId xmlns:a16="http://schemas.microsoft.com/office/drawing/2014/main" xmlns="" id="{00000000-0008-0000-0600-000077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8" name="Text Box 37">
          <a:extLst>
            <a:ext uri="{FF2B5EF4-FFF2-40B4-BE49-F238E27FC236}">
              <a16:creationId xmlns:a16="http://schemas.microsoft.com/office/drawing/2014/main" xmlns="" id="{00000000-0008-0000-0600-000078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09" name="Text Box 38">
          <a:extLst>
            <a:ext uri="{FF2B5EF4-FFF2-40B4-BE49-F238E27FC236}">
              <a16:creationId xmlns:a16="http://schemas.microsoft.com/office/drawing/2014/main" xmlns="" id="{00000000-0008-0000-0600-000079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0" name="Text Box 39">
          <a:extLst>
            <a:ext uri="{FF2B5EF4-FFF2-40B4-BE49-F238E27FC236}">
              <a16:creationId xmlns:a16="http://schemas.microsoft.com/office/drawing/2014/main" xmlns="" id="{00000000-0008-0000-0600-00007A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1" name="Text Box 40">
          <a:extLst>
            <a:ext uri="{FF2B5EF4-FFF2-40B4-BE49-F238E27FC236}">
              <a16:creationId xmlns:a16="http://schemas.microsoft.com/office/drawing/2014/main" xmlns="" id="{00000000-0008-0000-0600-00007B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2" name="Text Box 41">
          <a:extLst>
            <a:ext uri="{FF2B5EF4-FFF2-40B4-BE49-F238E27FC236}">
              <a16:creationId xmlns:a16="http://schemas.microsoft.com/office/drawing/2014/main" xmlns="" id="{00000000-0008-0000-0600-00007C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3" name="Text Box 42">
          <a:extLst>
            <a:ext uri="{FF2B5EF4-FFF2-40B4-BE49-F238E27FC236}">
              <a16:creationId xmlns:a16="http://schemas.microsoft.com/office/drawing/2014/main" xmlns="" id="{00000000-0008-0000-0600-00007D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4" name="Text Box 43">
          <a:extLst>
            <a:ext uri="{FF2B5EF4-FFF2-40B4-BE49-F238E27FC236}">
              <a16:creationId xmlns:a16="http://schemas.microsoft.com/office/drawing/2014/main" xmlns="" id="{00000000-0008-0000-0600-00007E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5" name="Text Box 44">
          <a:extLst>
            <a:ext uri="{FF2B5EF4-FFF2-40B4-BE49-F238E27FC236}">
              <a16:creationId xmlns:a16="http://schemas.microsoft.com/office/drawing/2014/main" xmlns="" id="{00000000-0008-0000-0600-00007F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6" name="Text Box 45">
          <a:extLst>
            <a:ext uri="{FF2B5EF4-FFF2-40B4-BE49-F238E27FC236}">
              <a16:creationId xmlns:a16="http://schemas.microsoft.com/office/drawing/2014/main" xmlns="" id="{00000000-0008-0000-0600-000080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7" name="Text Box 46">
          <a:extLst>
            <a:ext uri="{FF2B5EF4-FFF2-40B4-BE49-F238E27FC236}">
              <a16:creationId xmlns:a16="http://schemas.microsoft.com/office/drawing/2014/main" xmlns="" id="{00000000-0008-0000-0600-000081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8" name="Text Box 47">
          <a:extLst>
            <a:ext uri="{FF2B5EF4-FFF2-40B4-BE49-F238E27FC236}">
              <a16:creationId xmlns:a16="http://schemas.microsoft.com/office/drawing/2014/main" xmlns="" id="{00000000-0008-0000-0600-000082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19" name="Text Box 49">
          <a:extLst>
            <a:ext uri="{FF2B5EF4-FFF2-40B4-BE49-F238E27FC236}">
              <a16:creationId xmlns:a16="http://schemas.microsoft.com/office/drawing/2014/main" xmlns="" id="{00000000-0008-0000-0600-000083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0" name="Text Box 50">
          <a:extLst>
            <a:ext uri="{FF2B5EF4-FFF2-40B4-BE49-F238E27FC236}">
              <a16:creationId xmlns:a16="http://schemas.microsoft.com/office/drawing/2014/main" xmlns="" id="{00000000-0008-0000-0600-000084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1" name="Text Box 51">
          <a:extLst>
            <a:ext uri="{FF2B5EF4-FFF2-40B4-BE49-F238E27FC236}">
              <a16:creationId xmlns:a16="http://schemas.microsoft.com/office/drawing/2014/main" xmlns="" id="{00000000-0008-0000-0600-000085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2" name="Text Box 52">
          <a:extLst>
            <a:ext uri="{FF2B5EF4-FFF2-40B4-BE49-F238E27FC236}">
              <a16:creationId xmlns:a16="http://schemas.microsoft.com/office/drawing/2014/main" xmlns="" id="{00000000-0008-0000-0600-000086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3" name="Text Box 53">
          <a:extLst>
            <a:ext uri="{FF2B5EF4-FFF2-40B4-BE49-F238E27FC236}">
              <a16:creationId xmlns:a16="http://schemas.microsoft.com/office/drawing/2014/main" xmlns="" id="{00000000-0008-0000-0600-000087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4" name="Text Box 54">
          <a:extLst>
            <a:ext uri="{FF2B5EF4-FFF2-40B4-BE49-F238E27FC236}">
              <a16:creationId xmlns:a16="http://schemas.microsoft.com/office/drawing/2014/main" xmlns="" id="{00000000-0008-0000-0600-000088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5" name="Text Box 55">
          <a:extLst>
            <a:ext uri="{FF2B5EF4-FFF2-40B4-BE49-F238E27FC236}">
              <a16:creationId xmlns:a16="http://schemas.microsoft.com/office/drawing/2014/main" xmlns="" id="{00000000-0008-0000-0600-000089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6" name="Text Box 56">
          <a:extLst>
            <a:ext uri="{FF2B5EF4-FFF2-40B4-BE49-F238E27FC236}">
              <a16:creationId xmlns:a16="http://schemas.microsoft.com/office/drawing/2014/main" xmlns="" id="{00000000-0008-0000-0600-00008A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7" name="Text Box 57">
          <a:extLst>
            <a:ext uri="{FF2B5EF4-FFF2-40B4-BE49-F238E27FC236}">
              <a16:creationId xmlns:a16="http://schemas.microsoft.com/office/drawing/2014/main" xmlns="" id="{00000000-0008-0000-0600-00008B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8" name="Text Box 58">
          <a:extLst>
            <a:ext uri="{FF2B5EF4-FFF2-40B4-BE49-F238E27FC236}">
              <a16:creationId xmlns:a16="http://schemas.microsoft.com/office/drawing/2014/main" xmlns="" id="{00000000-0008-0000-0600-00008C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29" name="Text Box 59">
          <a:extLst>
            <a:ext uri="{FF2B5EF4-FFF2-40B4-BE49-F238E27FC236}">
              <a16:creationId xmlns:a16="http://schemas.microsoft.com/office/drawing/2014/main" xmlns="" id="{00000000-0008-0000-0600-00008D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0" name="Text Box 60">
          <a:extLst>
            <a:ext uri="{FF2B5EF4-FFF2-40B4-BE49-F238E27FC236}">
              <a16:creationId xmlns:a16="http://schemas.microsoft.com/office/drawing/2014/main" xmlns="" id="{00000000-0008-0000-0600-00008E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1" name="Text Box 61">
          <a:extLst>
            <a:ext uri="{FF2B5EF4-FFF2-40B4-BE49-F238E27FC236}">
              <a16:creationId xmlns:a16="http://schemas.microsoft.com/office/drawing/2014/main" xmlns="" id="{00000000-0008-0000-0600-00008F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2" name="Text Box 62">
          <a:extLst>
            <a:ext uri="{FF2B5EF4-FFF2-40B4-BE49-F238E27FC236}">
              <a16:creationId xmlns:a16="http://schemas.microsoft.com/office/drawing/2014/main" xmlns="" id="{00000000-0008-0000-0600-000090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3" name="Text Box 63">
          <a:extLst>
            <a:ext uri="{FF2B5EF4-FFF2-40B4-BE49-F238E27FC236}">
              <a16:creationId xmlns:a16="http://schemas.microsoft.com/office/drawing/2014/main" xmlns="" id="{00000000-0008-0000-0600-000091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4" name="Text Box 64">
          <a:extLst>
            <a:ext uri="{FF2B5EF4-FFF2-40B4-BE49-F238E27FC236}">
              <a16:creationId xmlns:a16="http://schemas.microsoft.com/office/drawing/2014/main" xmlns="" id="{00000000-0008-0000-0600-000092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5" name="Text Box 65">
          <a:extLst>
            <a:ext uri="{FF2B5EF4-FFF2-40B4-BE49-F238E27FC236}">
              <a16:creationId xmlns:a16="http://schemas.microsoft.com/office/drawing/2014/main" xmlns="" id="{00000000-0008-0000-0600-000093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6" name="Text Box 66">
          <a:extLst>
            <a:ext uri="{FF2B5EF4-FFF2-40B4-BE49-F238E27FC236}">
              <a16:creationId xmlns:a16="http://schemas.microsoft.com/office/drawing/2014/main" xmlns="" id="{00000000-0008-0000-0600-000094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7" name="Text Box 67">
          <a:extLst>
            <a:ext uri="{FF2B5EF4-FFF2-40B4-BE49-F238E27FC236}">
              <a16:creationId xmlns:a16="http://schemas.microsoft.com/office/drawing/2014/main" xmlns="" id="{00000000-0008-0000-0600-000095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8" name="Text Box 68">
          <a:extLst>
            <a:ext uri="{FF2B5EF4-FFF2-40B4-BE49-F238E27FC236}">
              <a16:creationId xmlns:a16="http://schemas.microsoft.com/office/drawing/2014/main" xmlns="" id="{00000000-0008-0000-0600-000096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39" name="Text Box 69">
          <a:extLst>
            <a:ext uri="{FF2B5EF4-FFF2-40B4-BE49-F238E27FC236}">
              <a16:creationId xmlns:a16="http://schemas.microsoft.com/office/drawing/2014/main" xmlns="" id="{00000000-0008-0000-0600-000097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0" name="Text Box 70">
          <a:extLst>
            <a:ext uri="{FF2B5EF4-FFF2-40B4-BE49-F238E27FC236}">
              <a16:creationId xmlns:a16="http://schemas.microsoft.com/office/drawing/2014/main" xmlns="" id="{00000000-0008-0000-0600-000098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1" name="Text Box 71">
          <a:extLst>
            <a:ext uri="{FF2B5EF4-FFF2-40B4-BE49-F238E27FC236}">
              <a16:creationId xmlns:a16="http://schemas.microsoft.com/office/drawing/2014/main" xmlns="" id="{00000000-0008-0000-0600-000099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2" name="Text Box 72">
          <a:extLst>
            <a:ext uri="{FF2B5EF4-FFF2-40B4-BE49-F238E27FC236}">
              <a16:creationId xmlns:a16="http://schemas.microsoft.com/office/drawing/2014/main" xmlns="" id="{00000000-0008-0000-0600-00009A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3" name="Text Box 73">
          <a:extLst>
            <a:ext uri="{FF2B5EF4-FFF2-40B4-BE49-F238E27FC236}">
              <a16:creationId xmlns:a16="http://schemas.microsoft.com/office/drawing/2014/main" xmlns="" id="{00000000-0008-0000-0600-00009B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4" name="Text Box 74">
          <a:extLst>
            <a:ext uri="{FF2B5EF4-FFF2-40B4-BE49-F238E27FC236}">
              <a16:creationId xmlns:a16="http://schemas.microsoft.com/office/drawing/2014/main" xmlns="" id="{00000000-0008-0000-0600-00009C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5" name="Text Box 75">
          <a:extLst>
            <a:ext uri="{FF2B5EF4-FFF2-40B4-BE49-F238E27FC236}">
              <a16:creationId xmlns:a16="http://schemas.microsoft.com/office/drawing/2014/main" xmlns="" id="{00000000-0008-0000-0600-00009D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6" name="Text Box 76">
          <a:extLst>
            <a:ext uri="{FF2B5EF4-FFF2-40B4-BE49-F238E27FC236}">
              <a16:creationId xmlns:a16="http://schemas.microsoft.com/office/drawing/2014/main" xmlns="" id="{00000000-0008-0000-0600-00009E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7" name="Text Box 77">
          <a:extLst>
            <a:ext uri="{FF2B5EF4-FFF2-40B4-BE49-F238E27FC236}">
              <a16:creationId xmlns:a16="http://schemas.microsoft.com/office/drawing/2014/main" xmlns="" id="{00000000-0008-0000-0600-00009F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8" name="Text Box 78">
          <a:extLst>
            <a:ext uri="{FF2B5EF4-FFF2-40B4-BE49-F238E27FC236}">
              <a16:creationId xmlns:a16="http://schemas.microsoft.com/office/drawing/2014/main" xmlns="" id="{00000000-0008-0000-0600-0000A0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49" name="Text Box 79">
          <a:extLst>
            <a:ext uri="{FF2B5EF4-FFF2-40B4-BE49-F238E27FC236}">
              <a16:creationId xmlns:a16="http://schemas.microsoft.com/office/drawing/2014/main" xmlns="" id="{00000000-0008-0000-0600-0000A1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0" name="Text Box 80">
          <a:extLst>
            <a:ext uri="{FF2B5EF4-FFF2-40B4-BE49-F238E27FC236}">
              <a16:creationId xmlns:a16="http://schemas.microsoft.com/office/drawing/2014/main" xmlns="" id="{00000000-0008-0000-0600-0000A2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1" name="Text Box 81">
          <a:extLst>
            <a:ext uri="{FF2B5EF4-FFF2-40B4-BE49-F238E27FC236}">
              <a16:creationId xmlns:a16="http://schemas.microsoft.com/office/drawing/2014/main" xmlns="" id="{00000000-0008-0000-0600-0000A3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2" name="Text Box 82">
          <a:extLst>
            <a:ext uri="{FF2B5EF4-FFF2-40B4-BE49-F238E27FC236}">
              <a16:creationId xmlns:a16="http://schemas.microsoft.com/office/drawing/2014/main" xmlns="" id="{00000000-0008-0000-0600-0000A4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3" name="Text Box 83">
          <a:extLst>
            <a:ext uri="{FF2B5EF4-FFF2-40B4-BE49-F238E27FC236}">
              <a16:creationId xmlns:a16="http://schemas.microsoft.com/office/drawing/2014/main" xmlns="" id="{00000000-0008-0000-0600-0000A5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4" name="Text Box 84">
          <a:extLst>
            <a:ext uri="{FF2B5EF4-FFF2-40B4-BE49-F238E27FC236}">
              <a16:creationId xmlns:a16="http://schemas.microsoft.com/office/drawing/2014/main" xmlns="" id="{00000000-0008-0000-0600-0000A6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5" name="Text Box 85">
          <a:extLst>
            <a:ext uri="{FF2B5EF4-FFF2-40B4-BE49-F238E27FC236}">
              <a16:creationId xmlns:a16="http://schemas.microsoft.com/office/drawing/2014/main" xmlns="" id="{00000000-0008-0000-0600-0000A7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6" name="Text Box 86">
          <a:extLst>
            <a:ext uri="{FF2B5EF4-FFF2-40B4-BE49-F238E27FC236}">
              <a16:creationId xmlns:a16="http://schemas.microsoft.com/office/drawing/2014/main" xmlns="" id="{00000000-0008-0000-0600-0000A8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7" name="Text Box 87">
          <a:extLst>
            <a:ext uri="{FF2B5EF4-FFF2-40B4-BE49-F238E27FC236}">
              <a16:creationId xmlns:a16="http://schemas.microsoft.com/office/drawing/2014/main" xmlns="" id="{00000000-0008-0000-0600-0000A9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8" name="Text Box 88">
          <a:extLst>
            <a:ext uri="{FF2B5EF4-FFF2-40B4-BE49-F238E27FC236}">
              <a16:creationId xmlns:a16="http://schemas.microsoft.com/office/drawing/2014/main" xmlns="" id="{00000000-0008-0000-0600-0000AA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59" name="Text Box 89">
          <a:extLst>
            <a:ext uri="{FF2B5EF4-FFF2-40B4-BE49-F238E27FC236}">
              <a16:creationId xmlns:a16="http://schemas.microsoft.com/office/drawing/2014/main" xmlns="" id="{00000000-0008-0000-0600-0000AB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60" name="Text Box 90">
          <a:extLst>
            <a:ext uri="{FF2B5EF4-FFF2-40B4-BE49-F238E27FC236}">
              <a16:creationId xmlns:a16="http://schemas.microsoft.com/office/drawing/2014/main" xmlns="" id="{00000000-0008-0000-0600-0000AC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61" name="Text Box 91">
          <a:extLst>
            <a:ext uri="{FF2B5EF4-FFF2-40B4-BE49-F238E27FC236}">
              <a16:creationId xmlns:a16="http://schemas.microsoft.com/office/drawing/2014/main" xmlns="" id="{00000000-0008-0000-0600-0000AD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108</xdr:row>
      <xdr:rowOff>0</xdr:rowOff>
    </xdr:from>
    <xdr:ext cx="76200" cy="200025"/>
    <xdr:sp macro="" textlink="">
      <xdr:nvSpPr>
        <xdr:cNvPr id="6062" name="Text Box 92">
          <a:extLst>
            <a:ext uri="{FF2B5EF4-FFF2-40B4-BE49-F238E27FC236}">
              <a16:creationId xmlns:a16="http://schemas.microsoft.com/office/drawing/2014/main" xmlns="" id="{00000000-0008-0000-0600-0000AE170000}"/>
            </a:ext>
          </a:extLst>
        </xdr:cNvPr>
        <xdr:cNvSpPr txBox="1">
          <a:spLocks noChangeArrowheads="1"/>
        </xdr:cNvSpPr>
      </xdr:nvSpPr>
      <xdr:spPr bwMode="auto">
        <a:xfrm>
          <a:off x="26498550" y="6637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63" name="Text Box 26">
          <a:extLst>
            <a:ext uri="{FF2B5EF4-FFF2-40B4-BE49-F238E27FC236}">
              <a16:creationId xmlns:a16="http://schemas.microsoft.com/office/drawing/2014/main" xmlns="" id="{00000000-0008-0000-0600-0000AF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64" name="Text Box 27">
          <a:extLst>
            <a:ext uri="{FF2B5EF4-FFF2-40B4-BE49-F238E27FC236}">
              <a16:creationId xmlns:a16="http://schemas.microsoft.com/office/drawing/2014/main" xmlns="" id="{00000000-0008-0000-0600-0000B0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65" name="Text Box 28">
          <a:extLst>
            <a:ext uri="{FF2B5EF4-FFF2-40B4-BE49-F238E27FC236}">
              <a16:creationId xmlns:a16="http://schemas.microsoft.com/office/drawing/2014/main" xmlns="" id="{00000000-0008-0000-0600-0000B1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66" name="Text Box 29">
          <a:extLst>
            <a:ext uri="{FF2B5EF4-FFF2-40B4-BE49-F238E27FC236}">
              <a16:creationId xmlns:a16="http://schemas.microsoft.com/office/drawing/2014/main" xmlns="" id="{00000000-0008-0000-0600-0000B2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67" name="Text Box 30">
          <a:extLst>
            <a:ext uri="{FF2B5EF4-FFF2-40B4-BE49-F238E27FC236}">
              <a16:creationId xmlns:a16="http://schemas.microsoft.com/office/drawing/2014/main" xmlns="" id="{00000000-0008-0000-0600-0000B3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68" name="Text Box 31">
          <a:extLst>
            <a:ext uri="{FF2B5EF4-FFF2-40B4-BE49-F238E27FC236}">
              <a16:creationId xmlns:a16="http://schemas.microsoft.com/office/drawing/2014/main" xmlns="" id="{00000000-0008-0000-0600-0000B4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69" name="Text Box 32">
          <a:extLst>
            <a:ext uri="{FF2B5EF4-FFF2-40B4-BE49-F238E27FC236}">
              <a16:creationId xmlns:a16="http://schemas.microsoft.com/office/drawing/2014/main" xmlns="" id="{00000000-0008-0000-0600-0000B5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0" name="Text Box 33">
          <a:extLst>
            <a:ext uri="{FF2B5EF4-FFF2-40B4-BE49-F238E27FC236}">
              <a16:creationId xmlns:a16="http://schemas.microsoft.com/office/drawing/2014/main" xmlns="" id="{00000000-0008-0000-0600-0000B6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1" name="Text Box 34">
          <a:extLst>
            <a:ext uri="{FF2B5EF4-FFF2-40B4-BE49-F238E27FC236}">
              <a16:creationId xmlns:a16="http://schemas.microsoft.com/office/drawing/2014/main" xmlns="" id="{00000000-0008-0000-0600-0000B7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2" name="Text Box 35">
          <a:extLst>
            <a:ext uri="{FF2B5EF4-FFF2-40B4-BE49-F238E27FC236}">
              <a16:creationId xmlns:a16="http://schemas.microsoft.com/office/drawing/2014/main" xmlns="" id="{00000000-0008-0000-0600-0000B8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3" name="Text Box 36">
          <a:extLst>
            <a:ext uri="{FF2B5EF4-FFF2-40B4-BE49-F238E27FC236}">
              <a16:creationId xmlns:a16="http://schemas.microsoft.com/office/drawing/2014/main" xmlns="" id="{00000000-0008-0000-0600-0000B9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4" name="Text Box 37">
          <a:extLst>
            <a:ext uri="{FF2B5EF4-FFF2-40B4-BE49-F238E27FC236}">
              <a16:creationId xmlns:a16="http://schemas.microsoft.com/office/drawing/2014/main" xmlns="" id="{00000000-0008-0000-0600-0000BA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5" name="Text Box 38">
          <a:extLst>
            <a:ext uri="{FF2B5EF4-FFF2-40B4-BE49-F238E27FC236}">
              <a16:creationId xmlns:a16="http://schemas.microsoft.com/office/drawing/2014/main" xmlns="" id="{00000000-0008-0000-0600-0000BB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6" name="Text Box 39">
          <a:extLst>
            <a:ext uri="{FF2B5EF4-FFF2-40B4-BE49-F238E27FC236}">
              <a16:creationId xmlns:a16="http://schemas.microsoft.com/office/drawing/2014/main" xmlns="" id="{00000000-0008-0000-0600-0000BC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7" name="Text Box 40">
          <a:extLst>
            <a:ext uri="{FF2B5EF4-FFF2-40B4-BE49-F238E27FC236}">
              <a16:creationId xmlns:a16="http://schemas.microsoft.com/office/drawing/2014/main" xmlns="" id="{00000000-0008-0000-0600-0000BD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8" name="Text Box 41">
          <a:extLst>
            <a:ext uri="{FF2B5EF4-FFF2-40B4-BE49-F238E27FC236}">
              <a16:creationId xmlns:a16="http://schemas.microsoft.com/office/drawing/2014/main" xmlns="" id="{00000000-0008-0000-0600-0000BE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79" name="Text Box 42">
          <a:extLst>
            <a:ext uri="{FF2B5EF4-FFF2-40B4-BE49-F238E27FC236}">
              <a16:creationId xmlns:a16="http://schemas.microsoft.com/office/drawing/2014/main" xmlns="" id="{00000000-0008-0000-0600-0000BF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0" name="Text Box 43">
          <a:extLst>
            <a:ext uri="{FF2B5EF4-FFF2-40B4-BE49-F238E27FC236}">
              <a16:creationId xmlns:a16="http://schemas.microsoft.com/office/drawing/2014/main" xmlns="" id="{00000000-0008-0000-0600-0000C0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1" name="Text Box 44">
          <a:extLst>
            <a:ext uri="{FF2B5EF4-FFF2-40B4-BE49-F238E27FC236}">
              <a16:creationId xmlns:a16="http://schemas.microsoft.com/office/drawing/2014/main" xmlns="" id="{00000000-0008-0000-0600-0000C1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2" name="Text Box 45">
          <a:extLst>
            <a:ext uri="{FF2B5EF4-FFF2-40B4-BE49-F238E27FC236}">
              <a16:creationId xmlns:a16="http://schemas.microsoft.com/office/drawing/2014/main" xmlns="" id="{00000000-0008-0000-0600-0000C2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3" name="Text Box 46">
          <a:extLst>
            <a:ext uri="{FF2B5EF4-FFF2-40B4-BE49-F238E27FC236}">
              <a16:creationId xmlns:a16="http://schemas.microsoft.com/office/drawing/2014/main" xmlns="" id="{00000000-0008-0000-0600-0000C3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4" name="Text Box 47">
          <a:extLst>
            <a:ext uri="{FF2B5EF4-FFF2-40B4-BE49-F238E27FC236}">
              <a16:creationId xmlns:a16="http://schemas.microsoft.com/office/drawing/2014/main" xmlns="" id="{00000000-0008-0000-0600-0000C4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5" name="Text Box 49">
          <a:extLst>
            <a:ext uri="{FF2B5EF4-FFF2-40B4-BE49-F238E27FC236}">
              <a16:creationId xmlns:a16="http://schemas.microsoft.com/office/drawing/2014/main" xmlns="" id="{00000000-0008-0000-0600-0000C5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6" name="Text Box 50">
          <a:extLst>
            <a:ext uri="{FF2B5EF4-FFF2-40B4-BE49-F238E27FC236}">
              <a16:creationId xmlns:a16="http://schemas.microsoft.com/office/drawing/2014/main" xmlns="" id="{00000000-0008-0000-0600-0000C6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7" name="Text Box 51">
          <a:extLst>
            <a:ext uri="{FF2B5EF4-FFF2-40B4-BE49-F238E27FC236}">
              <a16:creationId xmlns:a16="http://schemas.microsoft.com/office/drawing/2014/main" xmlns="" id="{00000000-0008-0000-0600-0000C7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8" name="Text Box 52">
          <a:extLst>
            <a:ext uri="{FF2B5EF4-FFF2-40B4-BE49-F238E27FC236}">
              <a16:creationId xmlns:a16="http://schemas.microsoft.com/office/drawing/2014/main" xmlns="" id="{00000000-0008-0000-0600-0000C8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89" name="Text Box 53">
          <a:extLst>
            <a:ext uri="{FF2B5EF4-FFF2-40B4-BE49-F238E27FC236}">
              <a16:creationId xmlns:a16="http://schemas.microsoft.com/office/drawing/2014/main" xmlns="" id="{00000000-0008-0000-0600-0000C9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0" name="Text Box 54">
          <a:extLst>
            <a:ext uri="{FF2B5EF4-FFF2-40B4-BE49-F238E27FC236}">
              <a16:creationId xmlns:a16="http://schemas.microsoft.com/office/drawing/2014/main" xmlns="" id="{00000000-0008-0000-0600-0000CA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1" name="Text Box 55">
          <a:extLst>
            <a:ext uri="{FF2B5EF4-FFF2-40B4-BE49-F238E27FC236}">
              <a16:creationId xmlns:a16="http://schemas.microsoft.com/office/drawing/2014/main" xmlns="" id="{00000000-0008-0000-0600-0000CB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2" name="Text Box 56">
          <a:extLst>
            <a:ext uri="{FF2B5EF4-FFF2-40B4-BE49-F238E27FC236}">
              <a16:creationId xmlns:a16="http://schemas.microsoft.com/office/drawing/2014/main" xmlns="" id="{00000000-0008-0000-0600-0000CC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3" name="Text Box 57">
          <a:extLst>
            <a:ext uri="{FF2B5EF4-FFF2-40B4-BE49-F238E27FC236}">
              <a16:creationId xmlns:a16="http://schemas.microsoft.com/office/drawing/2014/main" xmlns="" id="{00000000-0008-0000-0600-0000CD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4" name="Text Box 58">
          <a:extLst>
            <a:ext uri="{FF2B5EF4-FFF2-40B4-BE49-F238E27FC236}">
              <a16:creationId xmlns:a16="http://schemas.microsoft.com/office/drawing/2014/main" xmlns="" id="{00000000-0008-0000-0600-0000CE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5" name="Text Box 59">
          <a:extLst>
            <a:ext uri="{FF2B5EF4-FFF2-40B4-BE49-F238E27FC236}">
              <a16:creationId xmlns:a16="http://schemas.microsoft.com/office/drawing/2014/main" xmlns="" id="{00000000-0008-0000-0600-0000CF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6" name="Text Box 60">
          <a:extLst>
            <a:ext uri="{FF2B5EF4-FFF2-40B4-BE49-F238E27FC236}">
              <a16:creationId xmlns:a16="http://schemas.microsoft.com/office/drawing/2014/main" xmlns="" id="{00000000-0008-0000-0600-0000D0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7" name="Text Box 61">
          <a:extLst>
            <a:ext uri="{FF2B5EF4-FFF2-40B4-BE49-F238E27FC236}">
              <a16:creationId xmlns:a16="http://schemas.microsoft.com/office/drawing/2014/main" xmlns="" id="{00000000-0008-0000-0600-0000D1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8" name="Text Box 62">
          <a:extLst>
            <a:ext uri="{FF2B5EF4-FFF2-40B4-BE49-F238E27FC236}">
              <a16:creationId xmlns:a16="http://schemas.microsoft.com/office/drawing/2014/main" xmlns="" id="{00000000-0008-0000-0600-0000D2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099" name="Text Box 63">
          <a:extLst>
            <a:ext uri="{FF2B5EF4-FFF2-40B4-BE49-F238E27FC236}">
              <a16:creationId xmlns:a16="http://schemas.microsoft.com/office/drawing/2014/main" xmlns="" id="{00000000-0008-0000-0600-0000D3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0" name="Text Box 64">
          <a:extLst>
            <a:ext uri="{FF2B5EF4-FFF2-40B4-BE49-F238E27FC236}">
              <a16:creationId xmlns:a16="http://schemas.microsoft.com/office/drawing/2014/main" xmlns="" id="{00000000-0008-0000-0600-0000D4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1" name="Text Box 65">
          <a:extLst>
            <a:ext uri="{FF2B5EF4-FFF2-40B4-BE49-F238E27FC236}">
              <a16:creationId xmlns:a16="http://schemas.microsoft.com/office/drawing/2014/main" xmlns="" id="{00000000-0008-0000-0600-0000D5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2" name="Text Box 66">
          <a:extLst>
            <a:ext uri="{FF2B5EF4-FFF2-40B4-BE49-F238E27FC236}">
              <a16:creationId xmlns:a16="http://schemas.microsoft.com/office/drawing/2014/main" xmlns="" id="{00000000-0008-0000-0600-0000D6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3" name="Text Box 67">
          <a:extLst>
            <a:ext uri="{FF2B5EF4-FFF2-40B4-BE49-F238E27FC236}">
              <a16:creationId xmlns:a16="http://schemas.microsoft.com/office/drawing/2014/main" xmlns="" id="{00000000-0008-0000-0600-0000D7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4" name="Text Box 68">
          <a:extLst>
            <a:ext uri="{FF2B5EF4-FFF2-40B4-BE49-F238E27FC236}">
              <a16:creationId xmlns:a16="http://schemas.microsoft.com/office/drawing/2014/main" xmlns="" id="{00000000-0008-0000-0600-0000D8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5" name="Text Box 69">
          <a:extLst>
            <a:ext uri="{FF2B5EF4-FFF2-40B4-BE49-F238E27FC236}">
              <a16:creationId xmlns:a16="http://schemas.microsoft.com/office/drawing/2014/main" xmlns="" id="{00000000-0008-0000-0600-0000D9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6" name="Text Box 70">
          <a:extLst>
            <a:ext uri="{FF2B5EF4-FFF2-40B4-BE49-F238E27FC236}">
              <a16:creationId xmlns:a16="http://schemas.microsoft.com/office/drawing/2014/main" xmlns="" id="{00000000-0008-0000-0600-0000DA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7" name="Text Box 71">
          <a:extLst>
            <a:ext uri="{FF2B5EF4-FFF2-40B4-BE49-F238E27FC236}">
              <a16:creationId xmlns:a16="http://schemas.microsoft.com/office/drawing/2014/main" xmlns="" id="{00000000-0008-0000-0600-0000DB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8" name="Text Box 72">
          <a:extLst>
            <a:ext uri="{FF2B5EF4-FFF2-40B4-BE49-F238E27FC236}">
              <a16:creationId xmlns:a16="http://schemas.microsoft.com/office/drawing/2014/main" xmlns="" id="{00000000-0008-0000-0600-0000DC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09" name="Text Box 73">
          <a:extLst>
            <a:ext uri="{FF2B5EF4-FFF2-40B4-BE49-F238E27FC236}">
              <a16:creationId xmlns:a16="http://schemas.microsoft.com/office/drawing/2014/main" xmlns="" id="{00000000-0008-0000-0600-0000DD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0" name="Text Box 74">
          <a:extLst>
            <a:ext uri="{FF2B5EF4-FFF2-40B4-BE49-F238E27FC236}">
              <a16:creationId xmlns:a16="http://schemas.microsoft.com/office/drawing/2014/main" xmlns="" id="{00000000-0008-0000-0600-0000DE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1" name="Text Box 75">
          <a:extLst>
            <a:ext uri="{FF2B5EF4-FFF2-40B4-BE49-F238E27FC236}">
              <a16:creationId xmlns:a16="http://schemas.microsoft.com/office/drawing/2014/main" xmlns="" id="{00000000-0008-0000-0600-0000DF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2" name="Text Box 76">
          <a:extLst>
            <a:ext uri="{FF2B5EF4-FFF2-40B4-BE49-F238E27FC236}">
              <a16:creationId xmlns:a16="http://schemas.microsoft.com/office/drawing/2014/main" xmlns="" id="{00000000-0008-0000-0600-0000E0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3" name="Text Box 77">
          <a:extLst>
            <a:ext uri="{FF2B5EF4-FFF2-40B4-BE49-F238E27FC236}">
              <a16:creationId xmlns:a16="http://schemas.microsoft.com/office/drawing/2014/main" xmlns="" id="{00000000-0008-0000-0600-0000E1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4" name="Text Box 78">
          <a:extLst>
            <a:ext uri="{FF2B5EF4-FFF2-40B4-BE49-F238E27FC236}">
              <a16:creationId xmlns:a16="http://schemas.microsoft.com/office/drawing/2014/main" xmlns="" id="{00000000-0008-0000-0600-0000E2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5" name="Text Box 79">
          <a:extLst>
            <a:ext uri="{FF2B5EF4-FFF2-40B4-BE49-F238E27FC236}">
              <a16:creationId xmlns:a16="http://schemas.microsoft.com/office/drawing/2014/main" xmlns="" id="{00000000-0008-0000-0600-0000E3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6" name="Text Box 80">
          <a:extLst>
            <a:ext uri="{FF2B5EF4-FFF2-40B4-BE49-F238E27FC236}">
              <a16:creationId xmlns:a16="http://schemas.microsoft.com/office/drawing/2014/main" xmlns="" id="{00000000-0008-0000-0600-0000E4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7" name="Text Box 81">
          <a:extLst>
            <a:ext uri="{FF2B5EF4-FFF2-40B4-BE49-F238E27FC236}">
              <a16:creationId xmlns:a16="http://schemas.microsoft.com/office/drawing/2014/main" xmlns="" id="{00000000-0008-0000-0600-0000E5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8" name="Text Box 82">
          <a:extLst>
            <a:ext uri="{FF2B5EF4-FFF2-40B4-BE49-F238E27FC236}">
              <a16:creationId xmlns:a16="http://schemas.microsoft.com/office/drawing/2014/main" xmlns="" id="{00000000-0008-0000-0600-0000E6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19" name="Text Box 83">
          <a:extLst>
            <a:ext uri="{FF2B5EF4-FFF2-40B4-BE49-F238E27FC236}">
              <a16:creationId xmlns:a16="http://schemas.microsoft.com/office/drawing/2014/main" xmlns="" id="{00000000-0008-0000-0600-0000E7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0" name="Text Box 84">
          <a:extLst>
            <a:ext uri="{FF2B5EF4-FFF2-40B4-BE49-F238E27FC236}">
              <a16:creationId xmlns:a16="http://schemas.microsoft.com/office/drawing/2014/main" xmlns="" id="{00000000-0008-0000-0600-0000E8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1" name="Text Box 85">
          <a:extLst>
            <a:ext uri="{FF2B5EF4-FFF2-40B4-BE49-F238E27FC236}">
              <a16:creationId xmlns:a16="http://schemas.microsoft.com/office/drawing/2014/main" xmlns="" id="{00000000-0008-0000-0600-0000E9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2" name="Text Box 86">
          <a:extLst>
            <a:ext uri="{FF2B5EF4-FFF2-40B4-BE49-F238E27FC236}">
              <a16:creationId xmlns:a16="http://schemas.microsoft.com/office/drawing/2014/main" xmlns="" id="{00000000-0008-0000-0600-0000EA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3" name="Text Box 87">
          <a:extLst>
            <a:ext uri="{FF2B5EF4-FFF2-40B4-BE49-F238E27FC236}">
              <a16:creationId xmlns:a16="http://schemas.microsoft.com/office/drawing/2014/main" xmlns="" id="{00000000-0008-0000-0600-0000EB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4" name="Text Box 88">
          <a:extLst>
            <a:ext uri="{FF2B5EF4-FFF2-40B4-BE49-F238E27FC236}">
              <a16:creationId xmlns:a16="http://schemas.microsoft.com/office/drawing/2014/main" xmlns="" id="{00000000-0008-0000-0600-0000EC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5" name="Text Box 89">
          <a:extLst>
            <a:ext uri="{FF2B5EF4-FFF2-40B4-BE49-F238E27FC236}">
              <a16:creationId xmlns:a16="http://schemas.microsoft.com/office/drawing/2014/main" xmlns="" id="{00000000-0008-0000-0600-0000ED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6" name="Text Box 90">
          <a:extLst>
            <a:ext uri="{FF2B5EF4-FFF2-40B4-BE49-F238E27FC236}">
              <a16:creationId xmlns:a16="http://schemas.microsoft.com/office/drawing/2014/main" xmlns="" id="{00000000-0008-0000-0600-0000EE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7" name="Text Box 91">
          <a:extLst>
            <a:ext uri="{FF2B5EF4-FFF2-40B4-BE49-F238E27FC236}">
              <a16:creationId xmlns:a16="http://schemas.microsoft.com/office/drawing/2014/main" xmlns="" id="{00000000-0008-0000-0600-0000EF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8" name="Text Box 92">
          <a:extLst>
            <a:ext uri="{FF2B5EF4-FFF2-40B4-BE49-F238E27FC236}">
              <a16:creationId xmlns:a16="http://schemas.microsoft.com/office/drawing/2014/main" xmlns="" id="{00000000-0008-0000-0600-0000F0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29" name="Text Box 3">
          <a:extLst>
            <a:ext uri="{FF2B5EF4-FFF2-40B4-BE49-F238E27FC236}">
              <a16:creationId xmlns:a16="http://schemas.microsoft.com/office/drawing/2014/main" xmlns="" id="{00000000-0008-0000-0600-0000F1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0" name="Text Box 4">
          <a:extLst>
            <a:ext uri="{FF2B5EF4-FFF2-40B4-BE49-F238E27FC236}">
              <a16:creationId xmlns:a16="http://schemas.microsoft.com/office/drawing/2014/main" xmlns="" id="{00000000-0008-0000-0600-0000F2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1" name="Text Box 5">
          <a:extLst>
            <a:ext uri="{FF2B5EF4-FFF2-40B4-BE49-F238E27FC236}">
              <a16:creationId xmlns:a16="http://schemas.microsoft.com/office/drawing/2014/main" xmlns="" id="{00000000-0008-0000-0600-0000F3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2" name="Text Box 6">
          <a:extLst>
            <a:ext uri="{FF2B5EF4-FFF2-40B4-BE49-F238E27FC236}">
              <a16:creationId xmlns:a16="http://schemas.microsoft.com/office/drawing/2014/main" xmlns="" id="{00000000-0008-0000-0600-0000F4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3" name="Text Box 7">
          <a:extLst>
            <a:ext uri="{FF2B5EF4-FFF2-40B4-BE49-F238E27FC236}">
              <a16:creationId xmlns:a16="http://schemas.microsoft.com/office/drawing/2014/main" xmlns="" id="{00000000-0008-0000-0600-0000F5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4" name="Text Box 8">
          <a:extLst>
            <a:ext uri="{FF2B5EF4-FFF2-40B4-BE49-F238E27FC236}">
              <a16:creationId xmlns:a16="http://schemas.microsoft.com/office/drawing/2014/main" xmlns="" id="{00000000-0008-0000-0600-0000F6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5" name="Text Box 9">
          <a:extLst>
            <a:ext uri="{FF2B5EF4-FFF2-40B4-BE49-F238E27FC236}">
              <a16:creationId xmlns:a16="http://schemas.microsoft.com/office/drawing/2014/main" xmlns="" id="{00000000-0008-0000-0600-0000F7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6" name="Text Box 10">
          <a:extLst>
            <a:ext uri="{FF2B5EF4-FFF2-40B4-BE49-F238E27FC236}">
              <a16:creationId xmlns:a16="http://schemas.microsoft.com/office/drawing/2014/main" xmlns="" id="{00000000-0008-0000-0600-0000F8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7" name="Text Box 11">
          <a:extLst>
            <a:ext uri="{FF2B5EF4-FFF2-40B4-BE49-F238E27FC236}">
              <a16:creationId xmlns:a16="http://schemas.microsoft.com/office/drawing/2014/main" xmlns="" id="{00000000-0008-0000-0600-0000F9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8" name="Text Box 12">
          <a:extLst>
            <a:ext uri="{FF2B5EF4-FFF2-40B4-BE49-F238E27FC236}">
              <a16:creationId xmlns:a16="http://schemas.microsoft.com/office/drawing/2014/main" xmlns="" id="{00000000-0008-0000-0600-0000FA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39" name="Text Box 13">
          <a:extLst>
            <a:ext uri="{FF2B5EF4-FFF2-40B4-BE49-F238E27FC236}">
              <a16:creationId xmlns:a16="http://schemas.microsoft.com/office/drawing/2014/main" xmlns="" id="{00000000-0008-0000-0600-0000FB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0" name="Text Box 14">
          <a:extLst>
            <a:ext uri="{FF2B5EF4-FFF2-40B4-BE49-F238E27FC236}">
              <a16:creationId xmlns:a16="http://schemas.microsoft.com/office/drawing/2014/main" xmlns="" id="{00000000-0008-0000-0600-0000FC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1" name="Text Box 15">
          <a:extLst>
            <a:ext uri="{FF2B5EF4-FFF2-40B4-BE49-F238E27FC236}">
              <a16:creationId xmlns:a16="http://schemas.microsoft.com/office/drawing/2014/main" xmlns="" id="{00000000-0008-0000-0600-0000FD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2" name="Text Box 16">
          <a:extLst>
            <a:ext uri="{FF2B5EF4-FFF2-40B4-BE49-F238E27FC236}">
              <a16:creationId xmlns:a16="http://schemas.microsoft.com/office/drawing/2014/main" xmlns="" id="{00000000-0008-0000-0600-0000FE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3" name="Text Box 17">
          <a:extLst>
            <a:ext uri="{FF2B5EF4-FFF2-40B4-BE49-F238E27FC236}">
              <a16:creationId xmlns:a16="http://schemas.microsoft.com/office/drawing/2014/main" xmlns="" id="{00000000-0008-0000-0600-0000FF17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4" name="Text Box 18">
          <a:extLst>
            <a:ext uri="{FF2B5EF4-FFF2-40B4-BE49-F238E27FC236}">
              <a16:creationId xmlns:a16="http://schemas.microsoft.com/office/drawing/2014/main" xmlns="" id="{00000000-0008-0000-0600-000000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5" name="Text Box 19">
          <a:extLst>
            <a:ext uri="{FF2B5EF4-FFF2-40B4-BE49-F238E27FC236}">
              <a16:creationId xmlns:a16="http://schemas.microsoft.com/office/drawing/2014/main" xmlns="" id="{00000000-0008-0000-0600-000001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6" name="Text Box 20">
          <a:extLst>
            <a:ext uri="{FF2B5EF4-FFF2-40B4-BE49-F238E27FC236}">
              <a16:creationId xmlns:a16="http://schemas.microsoft.com/office/drawing/2014/main" xmlns="" id="{00000000-0008-0000-0600-000002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7" name="Text Box 21">
          <a:extLst>
            <a:ext uri="{FF2B5EF4-FFF2-40B4-BE49-F238E27FC236}">
              <a16:creationId xmlns:a16="http://schemas.microsoft.com/office/drawing/2014/main" xmlns="" id="{00000000-0008-0000-0600-000003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8" name="Text Box 22">
          <a:extLst>
            <a:ext uri="{FF2B5EF4-FFF2-40B4-BE49-F238E27FC236}">
              <a16:creationId xmlns:a16="http://schemas.microsoft.com/office/drawing/2014/main" xmlns="" id="{00000000-0008-0000-0600-000004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49" name="Text Box 23">
          <a:extLst>
            <a:ext uri="{FF2B5EF4-FFF2-40B4-BE49-F238E27FC236}">
              <a16:creationId xmlns:a16="http://schemas.microsoft.com/office/drawing/2014/main" xmlns="" id="{00000000-0008-0000-0600-000005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50" name="Text Box 24">
          <a:extLst>
            <a:ext uri="{FF2B5EF4-FFF2-40B4-BE49-F238E27FC236}">
              <a16:creationId xmlns:a16="http://schemas.microsoft.com/office/drawing/2014/main" xmlns="" id="{00000000-0008-0000-0600-000006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51" name="Text Box 25">
          <a:extLst>
            <a:ext uri="{FF2B5EF4-FFF2-40B4-BE49-F238E27FC236}">
              <a16:creationId xmlns:a16="http://schemas.microsoft.com/office/drawing/2014/main" xmlns="" id="{00000000-0008-0000-0600-000007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52" name="Text Box 48">
          <a:extLst>
            <a:ext uri="{FF2B5EF4-FFF2-40B4-BE49-F238E27FC236}">
              <a16:creationId xmlns:a16="http://schemas.microsoft.com/office/drawing/2014/main" xmlns="" id="{00000000-0008-0000-0600-000008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53" name="Text Box 93">
          <a:extLst>
            <a:ext uri="{FF2B5EF4-FFF2-40B4-BE49-F238E27FC236}">
              <a16:creationId xmlns:a16="http://schemas.microsoft.com/office/drawing/2014/main" xmlns="" id="{00000000-0008-0000-0600-000009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2162175</xdr:colOff>
      <xdr:row>102</xdr:row>
      <xdr:rowOff>0</xdr:rowOff>
    </xdr:from>
    <xdr:to>
      <xdr:col>29</xdr:col>
      <xdr:colOff>2162175</xdr:colOff>
      <xdr:row>102</xdr:row>
      <xdr:rowOff>164570</xdr:rowOff>
    </xdr:to>
    <xdr:sp macro="" textlink="">
      <xdr:nvSpPr>
        <xdr:cNvPr id="6154" name="Text Box 94">
          <a:extLst>
            <a:ext uri="{FF2B5EF4-FFF2-40B4-BE49-F238E27FC236}">
              <a16:creationId xmlns:a16="http://schemas.microsoft.com/office/drawing/2014/main" xmlns="" id="{00000000-0008-0000-0600-00000A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19050" cy="30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55" name="Text Box 3">
          <a:extLst>
            <a:ext uri="{FF2B5EF4-FFF2-40B4-BE49-F238E27FC236}">
              <a16:creationId xmlns:a16="http://schemas.microsoft.com/office/drawing/2014/main" xmlns="" id="{00000000-0008-0000-0600-00000B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56" name="Text Box 4">
          <a:extLst>
            <a:ext uri="{FF2B5EF4-FFF2-40B4-BE49-F238E27FC236}">
              <a16:creationId xmlns:a16="http://schemas.microsoft.com/office/drawing/2014/main" xmlns="" id="{00000000-0008-0000-0600-00000C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57" name="Text Box 5">
          <a:extLst>
            <a:ext uri="{FF2B5EF4-FFF2-40B4-BE49-F238E27FC236}">
              <a16:creationId xmlns:a16="http://schemas.microsoft.com/office/drawing/2014/main" xmlns="" id="{00000000-0008-0000-0600-00000D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58" name="Text Box 6">
          <a:extLst>
            <a:ext uri="{FF2B5EF4-FFF2-40B4-BE49-F238E27FC236}">
              <a16:creationId xmlns:a16="http://schemas.microsoft.com/office/drawing/2014/main" xmlns="" id="{00000000-0008-0000-0600-00000E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59" name="Text Box 7">
          <a:extLst>
            <a:ext uri="{FF2B5EF4-FFF2-40B4-BE49-F238E27FC236}">
              <a16:creationId xmlns:a16="http://schemas.microsoft.com/office/drawing/2014/main" xmlns="" id="{00000000-0008-0000-0600-00000F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0" name="Text Box 8">
          <a:extLst>
            <a:ext uri="{FF2B5EF4-FFF2-40B4-BE49-F238E27FC236}">
              <a16:creationId xmlns:a16="http://schemas.microsoft.com/office/drawing/2014/main" xmlns="" id="{00000000-0008-0000-0600-000010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1" name="Text Box 9">
          <a:extLst>
            <a:ext uri="{FF2B5EF4-FFF2-40B4-BE49-F238E27FC236}">
              <a16:creationId xmlns:a16="http://schemas.microsoft.com/office/drawing/2014/main" xmlns="" id="{00000000-0008-0000-0600-000011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2" name="Text Box 10">
          <a:extLst>
            <a:ext uri="{FF2B5EF4-FFF2-40B4-BE49-F238E27FC236}">
              <a16:creationId xmlns:a16="http://schemas.microsoft.com/office/drawing/2014/main" xmlns="" id="{00000000-0008-0000-0600-000012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3" name="Text Box 11">
          <a:extLst>
            <a:ext uri="{FF2B5EF4-FFF2-40B4-BE49-F238E27FC236}">
              <a16:creationId xmlns:a16="http://schemas.microsoft.com/office/drawing/2014/main" xmlns="" id="{00000000-0008-0000-0600-000013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4" name="Text Box 12">
          <a:extLst>
            <a:ext uri="{FF2B5EF4-FFF2-40B4-BE49-F238E27FC236}">
              <a16:creationId xmlns:a16="http://schemas.microsoft.com/office/drawing/2014/main" xmlns="" id="{00000000-0008-0000-0600-000014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5" name="Text Box 13">
          <a:extLst>
            <a:ext uri="{FF2B5EF4-FFF2-40B4-BE49-F238E27FC236}">
              <a16:creationId xmlns:a16="http://schemas.microsoft.com/office/drawing/2014/main" xmlns="" id="{00000000-0008-0000-0600-000015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6" name="Text Box 14">
          <a:extLst>
            <a:ext uri="{FF2B5EF4-FFF2-40B4-BE49-F238E27FC236}">
              <a16:creationId xmlns:a16="http://schemas.microsoft.com/office/drawing/2014/main" xmlns="" id="{00000000-0008-0000-0600-000016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7" name="Text Box 15">
          <a:extLst>
            <a:ext uri="{FF2B5EF4-FFF2-40B4-BE49-F238E27FC236}">
              <a16:creationId xmlns:a16="http://schemas.microsoft.com/office/drawing/2014/main" xmlns="" id="{00000000-0008-0000-0600-000017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8" name="Text Box 16">
          <a:extLst>
            <a:ext uri="{FF2B5EF4-FFF2-40B4-BE49-F238E27FC236}">
              <a16:creationId xmlns:a16="http://schemas.microsoft.com/office/drawing/2014/main" xmlns="" id="{00000000-0008-0000-0600-000018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69" name="Text Box 17">
          <a:extLst>
            <a:ext uri="{FF2B5EF4-FFF2-40B4-BE49-F238E27FC236}">
              <a16:creationId xmlns:a16="http://schemas.microsoft.com/office/drawing/2014/main" xmlns="" id="{00000000-0008-0000-0600-000019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0" name="Text Box 18">
          <a:extLst>
            <a:ext uri="{FF2B5EF4-FFF2-40B4-BE49-F238E27FC236}">
              <a16:creationId xmlns:a16="http://schemas.microsoft.com/office/drawing/2014/main" xmlns="" id="{00000000-0008-0000-0600-00001A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1" name="Text Box 19">
          <a:extLst>
            <a:ext uri="{FF2B5EF4-FFF2-40B4-BE49-F238E27FC236}">
              <a16:creationId xmlns:a16="http://schemas.microsoft.com/office/drawing/2014/main" xmlns="" id="{00000000-0008-0000-0600-00001B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2" name="Text Box 20">
          <a:extLst>
            <a:ext uri="{FF2B5EF4-FFF2-40B4-BE49-F238E27FC236}">
              <a16:creationId xmlns:a16="http://schemas.microsoft.com/office/drawing/2014/main" xmlns="" id="{00000000-0008-0000-0600-00001C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3" name="Text Box 21">
          <a:extLst>
            <a:ext uri="{FF2B5EF4-FFF2-40B4-BE49-F238E27FC236}">
              <a16:creationId xmlns:a16="http://schemas.microsoft.com/office/drawing/2014/main" xmlns="" id="{00000000-0008-0000-0600-00001D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4" name="Text Box 22">
          <a:extLst>
            <a:ext uri="{FF2B5EF4-FFF2-40B4-BE49-F238E27FC236}">
              <a16:creationId xmlns:a16="http://schemas.microsoft.com/office/drawing/2014/main" xmlns="" id="{00000000-0008-0000-0600-00001E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5" name="Text Box 23">
          <a:extLst>
            <a:ext uri="{FF2B5EF4-FFF2-40B4-BE49-F238E27FC236}">
              <a16:creationId xmlns:a16="http://schemas.microsoft.com/office/drawing/2014/main" xmlns="" id="{00000000-0008-0000-0600-00001F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6" name="Text Box 24">
          <a:extLst>
            <a:ext uri="{FF2B5EF4-FFF2-40B4-BE49-F238E27FC236}">
              <a16:creationId xmlns:a16="http://schemas.microsoft.com/office/drawing/2014/main" xmlns="" id="{00000000-0008-0000-0600-000020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7" name="Text Box 25">
          <a:extLst>
            <a:ext uri="{FF2B5EF4-FFF2-40B4-BE49-F238E27FC236}">
              <a16:creationId xmlns:a16="http://schemas.microsoft.com/office/drawing/2014/main" xmlns="" id="{00000000-0008-0000-0600-000021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8" name="Text Box 48">
          <a:extLst>
            <a:ext uri="{FF2B5EF4-FFF2-40B4-BE49-F238E27FC236}">
              <a16:creationId xmlns:a16="http://schemas.microsoft.com/office/drawing/2014/main" xmlns="" id="{00000000-0008-0000-0600-000022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79" name="Text Box 93">
          <a:extLst>
            <a:ext uri="{FF2B5EF4-FFF2-40B4-BE49-F238E27FC236}">
              <a16:creationId xmlns:a16="http://schemas.microsoft.com/office/drawing/2014/main" xmlns="" id="{00000000-0008-0000-0600-000023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101</xdr:row>
      <xdr:rowOff>0</xdr:rowOff>
    </xdr:from>
    <xdr:ext cx="76200" cy="200025"/>
    <xdr:sp macro="" textlink="">
      <xdr:nvSpPr>
        <xdr:cNvPr id="6180" name="Text Box 94">
          <a:extLst>
            <a:ext uri="{FF2B5EF4-FFF2-40B4-BE49-F238E27FC236}">
              <a16:creationId xmlns:a16="http://schemas.microsoft.com/office/drawing/2014/main" xmlns="" id="{00000000-0008-0000-0600-000024180000}"/>
            </a:ext>
          </a:extLst>
        </xdr:cNvPr>
        <xdr:cNvSpPr txBox="1">
          <a:spLocks noChangeArrowheads="1"/>
        </xdr:cNvSpPr>
      </xdr:nvSpPr>
      <xdr:spPr bwMode="auto">
        <a:xfrm>
          <a:off x="26498550" y="5940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84</xdr:row>
      <xdr:rowOff>0</xdr:rowOff>
    </xdr:from>
    <xdr:ext cx="76200" cy="200025"/>
    <xdr:sp macro="" textlink="">
      <xdr:nvSpPr>
        <xdr:cNvPr id="6181" name="Text Box 119">
          <a:extLst>
            <a:ext uri="{FF2B5EF4-FFF2-40B4-BE49-F238E27FC236}">
              <a16:creationId xmlns:a16="http://schemas.microsoft.com/office/drawing/2014/main" xmlns="" id="{00000000-0008-0000-0600-000025180000}"/>
            </a:ext>
          </a:extLst>
        </xdr:cNvPr>
        <xdr:cNvSpPr txBox="1">
          <a:spLocks noChangeArrowheads="1"/>
        </xdr:cNvSpPr>
      </xdr:nvSpPr>
      <xdr:spPr bwMode="auto">
        <a:xfrm>
          <a:off x="26498550" y="4480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84</xdr:row>
      <xdr:rowOff>0</xdr:rowOff>
    </xdr:from>
    <xdr:ext cx="76200" cy="200025"/>
    <xdr:sp macro="" textlink="">
      <xdr:nvSpPr>
        <xdr:cNvPr id="6182" name="Text Box 120">
          <a:extLst>
            <a:ext uri="{FF2B5EF4-FFF2-40B4-BE49-F238E27FC236}">
              <a16:creationId xmlns:a16="http://schemas.microsoft.com/office/drawing/2014/main" xmlns="" id="{00000000-0008-0000-0600-000026180000}"/>
            </a:ext>
          </a:extLst>
        </xdr:cNvPr>
        <xdr:cNvSpPr txBox="1">
          <a:spLocks noChangeArrowheads="1"/>
        </xdr:cNvSpPr>
      </xdr:nvSpPr>
      <xdr:spPr bwMode="auto">
        <a:xfrm>
          <a:off x="26498550" y="4480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84</xdr:row>
      <xdr:rowOff>0</xdr:rowOff>
    </xdr:from>
    <xdr:ext cx="76200" cy="200025"/>
    <xdr:sp macro="" textlink="">
      <xdr:nvSpPr>
        <xdr:cNvPr id="6183" name="Text Box 119">
          <a:extLst>
            <a:ext uri="{FF2B5EF4-FFF2-40B4-BE49-F238E27FC236}">
              <a16:creationId xmlns:a16="http://schemas.microsoft.com/office/drawing/2014/main" xmlns="" id="{00000000-0008-0000-0600-000027180000}"/>
            </a:ext>
          </a:extLst>
        </xdr:cNvPr>
        <xdr:cNvSpPr txBox="1">
          <a:spLocks noChangeArrowheads="1"/>
        </xdr:cNvSpPr>
      </xdr:nvSpPr>
      <xdr:spPr bwMode="auto">
        <a:xfrm>
          <a:off x="26498550" y="4480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84</xdr:row>
      <xdr:rowOff>0</xdr:rowOff>
    </xdr:from>
    <xdr:ext cx="76200" cy="200025"/>
    <xdr:sp macro="" textlink="">
      <xdr:nvSpPr>
        <xdr:cNvPr id="6184" name="Text Box 120">
          <a:extLst>
            <a:ext uri="{FF2B5EF4-FFF2-40B4-BE49-F238E27FC236}">
              <a16:creationId xmlns:a16="http://schemas.microsoft.com/office/drawing/2014/main" xmlns="" id="{00000000-0008-0000-0600-000028180000}"/>
            </a:ext>
          </a:extLst>
        </xdr:cNvPr>
        <xdr:cNvSpPr txBox="1">
          <a:spLocks noChangeArrowheads="1"/>
        </xdr:cNvSpPr>
      </xdr:nvSpPr>
      <xdr:spPr bwMode="auto">
        <a:xfrm>
          <a:off x="26498550" y="4480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85" name="Text Box 95">
          <a:extLst>
            <a:ext uri="{FF2B5EF4-FFF2-40B4-BE49-F238E27FC236}">
              <a16:creationId xmlns:a16="http://schemas.microsoft.com/office/drawing/2014/main" xmlns="" id="{00000000-0008-0000-0600-000029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86" name="Text Box 96">
          <a:extLst>
            <a:ext uri="{FF2B5EF4-FFF2-40B4-BE49-F238E27FC236}">
              <a16:creationId xmlns:a16="http://schemas.microsoft.com/office/drawing/2014/main" xmlns="" id="{00000000-0008-0000-0600-00002A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87" name="Text Box 97">
          <a:extLst>
            <a:ext uri="{FF2B5EF4-FFF2-40B4-BE49-F238E27FC236}">
              <a16:creationId xmlns:a16="http://schemas.microsoft.com/office/drawing/2014/main" xmlns="" id="{00000000-0008-0000-0600-00002B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88" name="Text Box 98">
          <a:extLst>
            <a:ext uri="{FF2B5EF4-FFF2-40B4-BE49-F238E27FC236}">
              <a16:creationId xmlns:a16="http://schemas.microsoft.com/office/drawing/2014/main" xmlns="" id="{00000000-0008-0000-0600-00002C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89" name="Text Box 99">
          <a:extLst>
            <a:ext uri="{FF2B5EF4-FFF2-40B4-BE49-F238E27FC236}">
              <a16:creationId xmlns:a16="http://schemas.microsoft.com/office/drawing/2014/main" xmlns="" id="{00000000-0008-0000-0600-00002D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0" name="Text Box 100">
          <a:extLst>
            <a:ext uri="{FF2B5EF4-FFF2-40B4-BE49-F238E27FC236}">
              <a16:creationId xmlns:a16="http://schemas.microsoft.com/office/drawing/2014/main" xmlns="" id="{00000000-0008-0000-0600-00002E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1" name="Text Box 101">
          <a:extLst>
            <a:ext uri="{FF2B5EF4-FFF2-40B4-BE49-F238E27FC236}">
              <a16:creationId xmlns:a16="http://schemas.microsoft.com/office/drawing/2014/main" xmlns="" id="{00000000-0008-0000-0600-00002F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2" name="Text Box 102">
          <a:extLst>
            <a:ext uri="{FF2B5EF4-FFF2-40B4-BE49-F238E27FC236}">
              <a16:creationId xmlns:a16="http://schemas.microsoft.com/office/drawing/2014/main" xmlns="" id="{00000000-0008-0000-0600-000030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3" name="Text Box 103">
          <a:extLst>
            <a:ext uri="{FF2B5EF4-FFF2-40B4-BE49-F238E27FC236}">
              <a16:creationId xmlns:a16="http://schemas.microsoft.com/office/drawing/2014/main" xmlns="" id="{00000000-0008-0000-0600-000031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4" name="Text Box 104">
          <a:extLst>
            <a:ext uri="{FF2B5EF4-FFF2-40B4-BE49-F238E27FC236}">
              <a16:creationId xmlns:a16="http://schemas.microsoft.com/office/drawing/2014/main" xmlns="" id="{00000000-0008-0000-0600-000032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5" name="Text Box 105">
          <a:extLst>
            <a:ext uri="{FF2B5EF4-FFF2-40B4-BE49-F238E27FC236}">
              <a16:creationId xmlns:a16="http://schemas.microsoft.com/office/drawing/2014/main" xmlns="" id="{00000000-0008-0000-0600-000033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6" name="Text Box 106">
          <a:extLst>
            <a:ext uri="{FF2B5EF4-FFF2-40B4-BE49-F238E27FC236}">
              <a16:creationId xmlns:a16="http://schemas.microsoft.com/office/drawing/2014/main" xmlns="" id="{00000000-0008-0000-0600-000034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7" name="Text Box 107">
          <a:extLst>
            <a:ext uri="{FF2B5EF4-FFF2-40B4-BE49-F238E27FC236}">
              <a16:creationId xmlns:a16="http://schemas.microsoft.com/office/drawing/2014/main" xmlns="" id="{00000000-0008-0000-0600-000035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8" name="Text Box 108">
          <a:extLst>
            <a:ext uri="{FF2B5EF4-FFF2-40B4-BE49-F238E27FC236}">
              <a16:creationId xmlns:a16="http://schemas.microsoft.com/office/drawing/2014/main" xmlns="" id="{00000000-0008-0000-0600-000036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199" name="Text Box 109">
          <a:extLst>
            <a:ext uri="{FF2B5EF4-FFF2-40B4-BE49-F238E27FC236}">
              <a16:creationId xmlns:a16="http://schemas.microsoft.com/office/drawing/2014/main" xmlns="" id="{00000000-0008-0000-0600-000037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00" name="Text Box 110">
          <a:extLst>
            <a:ext uri="{FF2B5EF4-FFF2-40B4-BE49-F238E27FC236}">
              <a16:creationId xmlns:a16="http://schemas.microsoft.com/office/drawing/2014/main" xmlns="" id="{00000000-0008-0000-0600-000038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01" name="Text Box 111">
          <a:extLst>
            <a:ext uri="{FF2B5EF4-FFF2-40B4-BE49-F238E27FC236}">
              <a16:creationId xmlns:a16="http://schemas.microsoft.com/office/drawing/2014/main" xmlns="" id="{00000000-0008-0000-0600-000039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02" name="Text Box 112">
          <a:extLst>
            <a:ext uri="{FF2B5EF4-FFF2-40B4-BE49-F238E27FC236}">
              <a16:creationId xmlns:a16="http://schemas.microsoft.com/office/drawing/2014/main" xmlns="" id="{00000000-0008-0000-0600-00003A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03" name="Text Box 113">
          <a:extLst>
            <a:ext uri="{FF2B5EF4-FFF2-40B4-BE49-F238E27FC236}">
              <a16:creationId xmlns:a16="http://schemas.microsoft.com/office/drawing/2014/main" xmlns="" id="{00000000-0008-0000-0600-00003B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04" name="Text Box 114">
          <a:extLst>
            <a:ext uri="{FF2B5EF4-FFF2-40B4-BE49-F238E27FC236}">
              <a16:creationId xmlns:a16="http://schemas.microsoft.com/office/drawing/2014/main" xmlns="" id="{00000000-0008-0000-0600-00003C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05" name="Text Box 115">
          <a:extLst>
            <a:ext uri="{FF2B5EF4-FFF2-40B4-BE49-F238E27FC236}">
              <a16:creationId xmlns:a16="http://schemas.microsoft.com/office/drawing/2014/main" xmlns="" id="{00000000-0008-0000-0600-00003D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06" name="Text Box 116">
          <a:extLst>
            <a:ext uri="{FF2B5EF4-FFF2-40B4-BE49-F238E27FC236}">
              <a16:creationId xmlns:a16="http://schemas.microsoft.com/office/drawing/2014/main" xmlns="" id="{00000000-0008-0000-0600-00003E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07" name="Text Box 117">
          <a:extLst>
            <a:ext uri="{FF2B5EF4-FFF2-40B4-BE49-F238E27FC236}">
              <a16:creationId xmlns:a16="http://schemas.microsoft.com/office/drawing/2014/main" xmlns="" id="{00000000-0008-0000-0600-00003F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132</xdr:row>
      <xdr:rowOff>200025</xdr:rowOff>
    </xdr:to>
    <xdr:sp macro="" textlink="">
      <xdr:nvSpPr>
        <xdr:cNvPr id="6208" name="Text Box 119">
          <a:extLst>
            <a:ext uri="{FF2B5EF4-FFF2-40B4-BE49-F238E27FC236}">
              <a16:creationId xmlns:a16="http://schemas.microsoft.com/office/drawing/2014/main" xmlns="" id="{00000000-0008-0000-0600-00004018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132</xdr:row>
      <xdr:rowOff>0</xdr:rowOff>
    </xdr:from>
    <xdr:to>
      <xdr:col>29</xdr:col>
      <xdr:colOff>2247900</xdr:colOff>
      <xdr:row>132</xdr:row>
      <xdr:rowOff>200025</xdr:rowOff>
    </xdr:to>
    <xdr:sp macro="" textlink="">
      <xdr:nvSpPr>
        <xdr:cNvPr id="6209" name="Text Box 120">
          <a:extLst>
            <a:ext uri="{FF2B5EF4-FFF2-40B4-BE49-F238E27FC236}">
              <a16:creationId xmlns:a16="http://schemas.microsoft.com/office/drawing/2014/main" xmlns="" id="{00000000-0008-0000-0600-000041180000}"/>
            </a:ext>
          </a:extLst>
        </xdr:cNvPr>
        <xdr:cNvSpPr txBox="1">
          <a:spLocks noChangeArrowheads="1"/>
        </xdr:cNvSpPr>
      </xdr:nvSpPr>
      <xdr:spPr bwMode="auto">
        <a:xfrm>
          <a:off x="26498550" y="77857350"/>
          <a:ext cx="857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10" name="Text Box 123">
          <a:extLst>
            <a:ext uri="{FF2B5EF4-FFF2-40B4-BE49-F238E27FC236}">
              <a16:creationId xmlns:a16="http://schemas.microsoft.com/office/drawing/2014/main" xmlns="" id="{00000000-0008-0000-0600-000042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11" name="Text Box 124">
          <a:extLst>
            <a:ext uri="{FF2B5EF4-FFF2-40B4-BE49-F238E27FC236}">
              <a16:creationId xmlns:a16="http://schemas.microsoft.com/office/drawing/2014/main" xmlns="" id="{00000000-0008-0000-0600-000043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12" name="Text Box 125">
          <a:extLst>
            <a:ext uri="{FF2B5EF4-FFF2-40B4-BE49-F238E27FC236}">
              <a16:creationId xmlns:a16="http://schemas.microsoft.com/office/drawing/2014/main" xmlns="" id="{00000000-0008-0000-0600-000044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13" name="Text Box 126">
          <a:extLst>
            <a:ext uri="{FF2B5EF4-FFF2-40B4-BE49-F238E27FC236}">
              <a16:creationId xmlns:a16="http://schemas.microsoft.com/office/drawing/2014/main" xmlns="" id="{00000000-0008-0000-0600-000045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14" name="Text Box 127">
          <a:extLst>
            <a:ext uri="{FF2B5EF4-FFF2-40B4-BE49-F238E27FC236}">
              <a16:creationId xmlns:a16="http://schemas.microsoft.com/office/drawing/2014/main" xmlns="" id="{00000000-0008-0000-0600-000046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15" name="Text Box 128">
          <a:extLst>
            <a:ext uri="{FF2B5EF4-FFF2-40B4-BE49-F238E27FC236}">
              <a16:creationId xmlns:a16="http://schemas.microsoft.com/office/drawing/2014/main" xmlns="" id="{00000000-0008-0000-0600-000047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16" name="Text Box 129">
          <a:extLst>
            <a:ext uri="{FF2B5EF4-FFF2-40B4-BE49-F238E27FC236}">
              <a16:creationId xmlns:a16="http://schemas.microsoft.com/office/drawing/2014/main" xmlns="" id="{00000000-0008-0000-0600-000048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17" name="Text Box 130">
          <a:extLst>
            <a:ext uri="{FF2B5EF4-FFF2-40B4-BE49-F238E27FC236}">
              <a16:creationId xmlns:a16="http://schemas.microsoft.com/office/drawing/2014/main" xmlns="" id="{00000000-0008-0000-0600-000049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18" name="Text Box 95">
          <a:extLst>
            <a:ext uri="{FF2B5EF4-FFF2-40B4-BE49-F238E27FC236}">
              <a16:creationId xmlns:a16="http://schemas.microsoft.com/office/drawing/2014/main" xmlns="" id="{00000000-0008-0000-0600-00004A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19" name="Text Box 96">
          <a:extLst>
            <a:ext uri="{FF2B5EF4-FFF2-40B4-BE49-F238E27FC236}">
              <a16:creationId xmlns:a16="http://schemas.microsoft.com/office/drawing/2014/main" xmlns="" id="{00000000-0008-0000-0600-00004B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0" name="Text Box 97">
          <a:extLst>
            <a:ext uri="{FF2B5EF4-FFF2-40B4-BE49-F238E27FC236}">
              <a16:creationId xmlns:a16="http://schemas.microsoft.com/office/drawing/2014/main" xmlns="" id="{00000000-0008-0000-0600-00004C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1" name="Text Box 98">
          <a:extLst>
            <a:ext uri="{FF2B5EF4-FFF2-40B4-BE49-F238E27FC236}">
              <a16:creationId xmlns:a16="http://schemas.microsoft.com/office/drawing/2014/main" xmlns="" id="{00000000-0008-0000-0600-00004D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2" name="Text Box 99">
          <a:extLst>
            <a:ext uri="{FF2B5EF4-FFF2-40B4-BE49-F238E27FC236}">
              <a16:creationId xmlns:a16="http://schemas.microsoft.com/office/drawing/2014/main" xmlns="" id="{00000000-0008-0000-0600-00004E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3" name="Text Box 100">
          <a:extLst>
            <a:ext uri="{FF2B5EF4-FFF2-40B4-BE49-F238E27FC236}">
              <a16:creationId xmlns:a16="http://schemas.microsoft.com/office/drawing/2014/main" xmlns="" id="{00000000-0008-0000-0600-00004F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4" name="Text Box 101">
          <a:extLst>
            <a:ext uri="{FF2B5EF4-FFF2-40B4-BE49-F238E27FC236}">
              <a16:creationId xmlns:a16="http://schemas.microsoft.com/office/drawing/2014/main" xmlns="" id="{00000000-0008-0000-0600-000050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5" name="Text Box 102">
          <a:extLst>
            <a:ext uri="{FF2B5EF4-FFF2-40B4-BE49-F238E27FC236}">
              <a16:creationId xmlns:a16="http://schemas.microsoft.com/office/drawing/2014/main" xmlns="" id="{00000000-0008-0000-0600-000051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6" name="Text Box 103">
          <a:extLst>
            <a:ext uri="{FF2B5EF4-FFF2-40B4-BE49-F238E27FC236}">
              <a16:creationId xmlns:a16="http://schemas.microsoft.com/office/drawing/2014/main" xmlns="" id="{00000000-0008-0000-0600-000052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7" name="Text Box 104">
          <a:extLst>
            <a:ext uri="{FF2B5EF4-FFF2-40B4-BE49-F238E27FC236}">
              <a16:creationId xmlns:a16="http://schemas.microsoft.com/office/drawing/2014/main" xmlns="" id="{00000000-0008-0000-0600-000053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8" name="Text Box 105">
          <a:extLst>
            <a:ext uri="{FF2B5EF4-FFF2-40B4-BE49-F238E27FC236}">
              <a16:creationId xmlns:a16="http://schemas.microsoft.com/office/drawing/2014/main" xmlns="" id="{00000000-0008-0000-0600-000054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29" name="Text Box 106">
          <a:extLst>
            <a:ext uri="{FF2B5EF4-FFF2-40B4-BE49-F238E27FC236}">
              <a16:creationId xmlns:a16="http://schemas.microsoft.com/office/drawing/2014/main" xmlns="" id="{00000000-0008-0000-0600-000055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0" name="Text Box 107">
          <a:extLst>
            <a:ext uri="{FF2B5EF4-FFF2-40B4-BE49-F238E27FC236}">
              <a16:creationId xmlns:a16="http://schemas.microsoft.com/office/drawing/2014/main" xmlns="" id="{00000000-0008-0000-0600-000056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1" name="Text Box 108">
          <a:extLst>
            <a:ext uri="{FF2B5EF4-FFF2-40B4-BE49-F238E27FC236}">
              <a16:creationId xmlns:a16="http://schemas.microsoft.com/office/drawing/2014/main" xmlns="" id="{00000000-0008-0000-0600-000057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2" name="Text Box 109">
          <a:extLst>
            <a:ext uri="{FF2B5EF4-FFF2-40B4-BE49-F238E27FC236}">
              <a16:creationId xmlns:a16="http://schemas.microsoft.com/office/drawing/2014/main" xmlns="" id="{00000000-0008-0000-0600-000058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3" name="Text Box 110">
          <a:extLst>
            <a:ext uri="{FF2B5EF4-FFF2-40B4-BE49-F238E27FC236}">
              <a16:creationId xmlns:a16="http://schemas.microsoft.com/office/drawing/2014/main" xmlns="" id="{00000000-0008-0000-0600-000059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4" name="Text Box 111">
          <a:extLst>
            <a:ext uri="{FF2B5EF4-FFF2-40B4-BE49-F238E27FC236}">
              <a16:creationId xmlns:a16="http://schemas.microsoft.com/office/drawing/2014/main" xmlns="" id="{00000000-0008-0000-0600-00005A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5" name="Text Box 112">
          <a:extLst>
            <a:ext uri="{FF2B5EF4-FFF2-40B4-BE49-F238E27FC236}">
              <a16:creationId xmlns:a16="http://schemas.microsoft.com/office/drawing/2014/main" xmlns="" id="{00000000-0008-0000-0600-00005B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6" name="Text Box 113">
          <a:extLst>
            <a:ext uri="{FF2B5EF4-FFF2-40B4-BE49-F238E27FC236}">
              <a16:creationId xmlns:a16="http://schemas.microsoft.com/office/drawing/2014/main" xmlns="" id="{00000000-0008-0000-0600-00005C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7" name="Text Box 114">
          <a:extLst>
            <a:ext uri="{FF2B5EF4-FFF2-40B4-BE49-F238E27FC236}">
              <a16:creationId xmlns:a16="http://schemas.microsoft.com/office/drawing/2014/main" xmlns="" id="{00000000-0008-0000-0600-00005D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8" name="Text Box 115">
          <a:extLst>
            <a:ext uri="{FF2B5EF4-FFF2-40B4-BE49-F238E27FC236}">
              <a16:creationId xmlns:a16="http://schemas.microsoft.com/office/drawing/2014/main" xmlns="" id="{00000000-0008-0000-0600-00005E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39" name="Text Box 116">
          <a:extLst>
            <a:ext uri="{FF2B5EF4-FFF2-40B4-BE49-F238E27FC236}">
              <a16:creationId xmlns:a16="http://schemas.microsoft.com/office/drawing/2014/main" xmlns="" id="{00000000-0008-0000-0600-00005F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40" name="Text Box 117">
          <a:extLst>
            <a:ext uri="{FF2B5EF4-FFF2-40B4-BE49-F238E27FC236}">
              <a16:creationId xmlns:a16="http://schemas.microsoft.com/office/drawing/2014/main" xmlns="" id="{00000000-0008-0000-0600-000060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209550</xdr:rowOff>
    </xdr:to>
    <xdr:sp macro="" textlink="">
      <xdr:nvSpPr>
        <xdr:cNvPr id="6241" name="Text Box 119">
          <a:extLst>
            <a:ext uri="{FF2B5EF4-FFF2-40B4-BE49-F238E27FC236}">
              <a16:creationId xmlns:a16="http://schemas.microsoft.com/office/drawing/2014/main" xmlns="" id="{00000000-0008-0000-0600-000061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134</xdr:row>
      <xdr:rowOff>0</xdr:rowOff>
    </xdr:from>
    <xdr:to>
      <xdr:col>29</xdr:col>
      <xdr:colOff>2247900</xdr:colOff>
      <xdr:row>134</xdr:row>
      <xdr:rowOff>209550</xdr:rowOff>
    </xdr:to>
    <xdr:sp macro="" textlink="">
      <xdr:nvSpPr>
        <xdr:cNvPr id="6242" name="Text Box 120">
          <a:extLst>
            <a:ext uri="{FF2B5EF4-FFF2-40B4-BE49-F238E27FC236}">
              <a16:creationId xmlns:a16="http://schemas.microsoft.com/office/drawing/2014/main" xmlns="" id="{00000000-0008-0000-0600-000062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43" name="Text Box 123">
          <a:extLst>
            <a:ext uri="{FF2B5EF4-FFF2-40B4-BE49-F238E27FC236}">
              <a16:creationId xmlns:a16="http://schemas.microsoft.com/office/drawing/2014/main" xmlns="" id="{00000000-0008-0000-0600-000063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44" name="Text Box 124">
          <a:extLst>
            <a:ext uri="{FF2B5EF4-FFF2-40B4-BE49-F238E27FC236}">
              <a16:creationId xmlns:a16="http://schemas.microsoft.com/office/drawing/2014/main" xmlns="" id="{00000000-0008-0000-0600-000064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45" name="Text Box 125">
          <a:extLst>
            <a:ext uri="{FF2B5EF4-FFF2-40B4-BE49-F238E27FC236}">
              <a16:creationId xmlns:a16="http://schemas.microsoft.com/office/drawing/2014/main" xmlns="" id="{00000000-0008-0000-0600-000065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46" name="Text Box 126">
          <a:extLst>
            <a:ext uri="{FF2B5EF4-FFF2-40B4-BE49-F238E27FC236}">
              <a16:creationId xmlns:a16="http://schemas.microsoft.com/office/drawing/2014/main" xmlns="" id="{00000000-0008-0000-0600-000066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47" name="Text Box 127">
          <a:extLst>
            <a:ext uri="{FF2B5EF4-FFF2-40B4-BE49-F238E27FC236}">
              <a16:creationId xmlns:a16="http://schemas.microsoft.com/office/drawing/2014/main" xmlns="" id="{00000000-0008-0000-0600-000067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48" name="Text Box 128">
          <a:extLst>
            <a:ext uri="{FF2B5EF4-FFF2-40B4-BE49-F238E27FC236}">
              <a16:creationId xmlns:a16="http://schemas.microsoft.com/office/drawing/2014/main" xmlns="" id="{00000000-0008-0000-0600-000068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49" name="Text Box 129">
          <a:extLst>
            <a:ext uri="{FF2B5EF4-FFF2-40B4-BE49-F238E27FC236}">
              <a16:creationId xmlns:a16="http://schemas.microsoft.com/office/drawing/2014/main" xmlns="" id="{00000000-0008-0000-0600-000069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135</xdr:row>
      <xdr:rowOff>0</xdr:rowOff>
    </xdr:from>
    <xdr:to>
      <xdr:col>29</xdr:col>
      <xdr:colOff>2247900</xdr:colOff>
      <xdr:row>135</xdr:row>
      <xdr:rowOff>619125</xdr:rowOff>
    </xdr:to>
    <xdr:sp macro="" textlink="">
      <xdr:nvSpPr>
        <xdr:cNvPr id="6250" name="Text Box 130">
          <a:extLst>
            <a:ext uri="{FF2B5EF4-FFF2-40B4-BE49-F238E27FC236}">
              <a16:creationId xmlns:a16="http://schemas.microsoft.com/office/drawing/2014/main" xmlns="" id="{00000000-0008-0000-0600-00006A180000}"/>
            </a:ext>
          </a:extLst>
        </xdr:cNvPr>
        <xdr:cNvSpPr txBox="1">
          <a:spLocks noChangeArrowheads="1"/>
        </xdr:cNvSpPr>
      </xdr:nvSpPr>
      <xdr:spPr bwMode="auto">
        <a:xfrm>
          <a:off x="26498550" y="78514575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137</xdr:row>
      <xdr:rowOff>0</xdr:rowOff>
    </xdr:from>
    <xdr:to>
      <xdr:col>29</xdr:col>
      <xdr:colOff>2247900</xdr:colOff>
      <xdr:row>137</xdr:row>
      <xdr:rowOff>200025</xdr:rowOff>
    </xdr:to>
    <xdr:sp macro="" textlink="">
      <xdr:nvSpPr>
        <xdr:cNvPr id="6251" name="Text Box 119">
          <a:extLst>
            <a:ext uri="{FF2B5EF4-FFF2-40B4-BE49-F238E27FC236}">
              <a16:creationId xmlns:a16="http://schemas.microsoft.com/office/drawing/2014/main" xmlns="" id="{00000000-0008-0000-0600-00006B180000}"/>
            </a:ext>
          </a:extLst>
        </xdr:cNvPr>
        <xdr:cNvSpPr txBox="1">
          <a:spLocks noChangeArrowheads="1"/>
        </xdr:cNvSpPr>
      </xdr:nvSpPr>
      <xdr:spPr bwMode="auto">
        <a:xfrm>
          <a:off x="26498550" y="790003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137</xdr:row>
      <xdr:rowOff>0</xdr:rowOff>
    </xdr:from>
    <xdr:to>
      <xdr:col>29</xdr:col>
      <xdr:colOff>2247900</xdr:colOff>
      <xdr:row>137</xdr:row>
      <xdr:rowOff>200025</xdr:rowOff>
    </xdr:to>
    <xdr:sp macro="" textlink="">
      <xdr:nvSpPr>
        <xdr:cNvPr id="6252" name="Text Box 120">
          <a:extLst>
            <a:ext uri="{FF2B5EF4-FFF2-40B4-BE49-F238E27FC236}">
              <a16:creationId xmlns:a16="http://schemas.microsoft.com/office/drawing/2014/main" xmlns="" id="{00000000-0008-0000-0600-00006C180000}"/>
            </a:ext>
          </a:extLst>
        </xdr:cNvPr>
        <xdr:cNvSpPr txBox="1">
          <a:spLocks noChangeArrowheads="1"/>
        </xdr:cNvSpPr>
      </xdr:nvSpPr>
      <xdr:spPr bwMode="auto">
        <a:xfrm>
          <a:off x="26498550" y="79000350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53" name="Text Box 95">
          <a:extLst>
            <a:ext uri="{FF2B5EF4-FFF2-40B4-BE49-F238E27FC236}">
              <a16:creationId xmlns:a16="http://schemas.microsoft.com/office/drawing/2014/main" xmlns="" id="{00000000-0008-0000-0600-00006D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54" name="Text Box 96">
          <a:extLst>
            <a:ext uri="{FF2B5EF4-FFF2-40B4-BE49-F238E27FC236}">
              <a16:creationId xmlns:a16="http://schemas.microsoft.com/office/drawing/2014/main" xmlns="" id="{00000000-0008-0000-0600-00006E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55" name="Text Box 97">
          <a:extLst>
            <a:ext uri="{FF2B5EF4-FFF2-40B4-BE49-F238E27FC236}">
              <a16:creationId xmlns:a16="http://schemas.microsoft.com/office/drawing/2014/main" xmlns="" id="{00000000-0008-0000-0600-00006F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56" name="Text Box 98">
          <a:extLst>
            <a:ext uri="{FF2B5EF4-FFF2-40B4-BE49-F238E27FC236}">
              <a16:creationId xmlns:a16="http://schemas.microsoft.com/office/drawing/2014/main" xmlns="" id="{00000000-0008-0000-0600-000070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57" name="Text Box 99">
          <a:extLst>
            <a:ext uri="{FF2B5EF4-FFF2-40B4-BE49-F238E27FC236}">
              <a16:creationId xmlns:a16="http://schemas.microsoft.com/office/drawing/2014/main" xmlns="" id="{00000000-0008-0000-0600-000071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58" name="Text Box 100">
          <a:extLst>
            <a:ext uri="{FF2B5EF4-FFF2-40B4-BE49-F238E27FC236}">
              <a16:creationId xmlns:a16="http://schemas.microsoft.com/office/drawing/2014/main" xmlns="" id="{00000000-0008-0000-0600-000072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59" name="Text Box 101">
          <a:extLst>
            <a:ext uri="{FF2B5EF4-FFF2-40B4-BE49-F238E27FC236}">
              <a16:creationId xmlns:a16="http://schemas.microsoft.com/office/drawing/2014/main" xmlns="" id="{00000000-0008-0000-0600-000073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0" name="Text Box 102">
          <a:extLst>
            <a:ext uri="{FF2B5EF4-FFF2-40B4-BE49-F238E27FC236}">
              <a16:creationId xmlns:a16="http://schemas.microsoft.com/office/drawing/2014/main" xmlns="" id="{00000000-0008-0000-0600-000074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1" name="Text Box 103">
          <a:extLst>
            <a:ext uri="{FF2B5EF4-FFF2-40B4-BE49-F238E27FC236}">
              <a16:creationId xmlns:a16="http://schemas.microsoft.com/office/drawing/2014/main" xmlns="" id="{00000000-0008-0000-0600-000075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2" name="Text Box 104">
          <a:extLst>
            <a:ext uri="{FF2B5EF4-FFF2-40B4-BE49-F238E27FC236}">
              <a16:creationId xmlns:a16="http://schemas.microsoft.com/office/drawing/2014/main" xmlns="" id="{00000000-0008-0000-0600-000076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3" name="Text Box 105">
          <a:extLst>
            <a:ext uri="{FF2B5EF4-FFF2-40B4-BE49-F238E27FC236}">
              <a16:creationId xmlns:a16="http://schemas.microsoft.com/office/drawing/2014/main" xmlns="" id="{00000000-0008-0000-0600-000077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4" name="Text Box 106">
          <a:extLst>
            <a:ext uri="{FF2B5EF4-FFF2-40B4-BE49-F238E27FC236}">
              <a16:creationId xmlns:a16="http://schemas.microsoft.com/office/drawing/2014/main" xmlns="" id="{00000000-0008-0000-0600-000078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5" name="Text Box 107">
          <a:extLst>
            <a:ext uri="{FF2B5EF4-FFF2-40B4-BE49-F238E27FC236}">
              <a16:creationId xmlns:a16="http://schemas.microsoft.com/office/drawing/2014/main" xmlns="" id="{00000000-0008-0000-0600-000079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6" name="Text Box 108">
          <a:extLst>
            <a:ext uri="{FF2B5EF4-FFF2-40B4-BE49-F238E27FC236}">
              <a16:creationId xmlns:a16="http://schemas.microsoft.com/office/drawing/2014/main" xmlns="" id="{00000000-0008-0000-0600-00007A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7" name="Text Box 109">
          <a:extLst>
            <a:ext uri="{FF2B5EF4-FFF2-40B4-BE49-F238E27FC236}">
              <a16:creationId xmlns:a16="http://schemas.microsoft.com/office/drawing/2014/main" xmlns="" id="{00000000-0008-0000-0600-00007B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8" name="Text Box 110">
          <a:extLst>
            <a:ext uri="{FF2B5EF4-FFF2-40B4-BE49-F238E27FC236}">
              <a16:creationId xmlns:a16="http://schemas.microsoft.com/office/drawing/2014/main" xmlns="" id="{00000000-0008-0000-0600-00007C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69" name="Text Box 111">
          <a:extLst>
            <a:ext uri="{FF2B5EF4-FFF2-40B4-BE49-F238E27FC236}">
              <a16:creationId xmlns:a16="http://schemas.microsoft.com/office/drawing/2014/main" xmlns="" id="{00000000-0008-0000-0600-00007D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0" name="Text Box 112">
          <a:extLst>
            <a:ext uri="{FF2B5EF4-FFF2-40B4-BE49-F238E27FC236}">
              <a16:creationId xmlns:a16="http://schemas.microsoft.com/office/drawing/2014/main" xmlns="" id="{00000000-0008-0000-0600-00007E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1" name="Text Box 113">
          <a:extLst>
            <a:ext uri="{FF2B5EF4-FFF2-40B4-BE49-F238E27FC236}">
              <a16:creationId xmlns:a16="http://schemas.microsoft.com/office/drawing/2014/main" xmlns="" id="{00000000-0008-0000-0600-00007F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2" name="Text Box 114">
          <a:extLst>
            <a:ext uri="{FF2B5EF4-FFF2-40B4-BE49-F238E27FC236}">
              <a16:creationId xmlns:a16="http://schemas.microsoft.com/office/drawing/2014/main" xmlns="" id="{00000000-0008-0000-0600-000080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3" name="Text Box 115">
          <a:extLst>
            <a:ext uri="{FF2B5EF4-FFF2-40B4-BE49-F238E27FC236}">
              <a16:creationId xmlns:a16="http://schemas.microsoft.com/office/drawing/2014/main" xmlns="" id="{00000000-0008-0000-0600-000081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4" name="Text Box 116">
          <a:extLst>
            <a:ext uri="{FF2B5EF4-FFF2-40B4-BE49-F238E27FC236}">
              <a16:creationId xmlns:a16="http://schemas.microsoft.com/office/drawing/2014/main" xmlns="" id="{00000000-0008-0000-0600-000082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5" name="Text Box 117">
          <a:extLst>
            <a:ext uri="{FF2B5EF4-FFF2-40B4-BE49-F238E27FC236}">
              <a16:creationId xmlns:a16="http://schemas.microsoft.com/office/drawing/2014/main" xmlns="" id="{00000000-0008-0000-0600-000083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6" name="Text Box 123">
          <a:extLst>
            <a:ext uri="{FF2B5EF4-FFF2-40B4-BE49-F238E27FC236}">
              <a16:creationId xmlns:a16="http://schemas.microsoft.com/office/drawing/2014/main" xmlns="" id="{00000000-0008-0000-0600-000084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7" name="Text Box 124">
          <a:extLst>
            <a:ext uri="{FF2B5EF4-FFF2-40B4-BE49-F238E27FC236}">
              <a16:creationId xmlns:a16="http://schemas.microsoft.com/office/drawing/2014/main" xmlns="" id="{00000000-0008-0000-0600-000085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8" name="Text Box 125">
          <a:extLst>
            <a:ext uri="{FF2B5EF4-FFF2-40B4-BE49-F238E27FC236}">
              <a16:creationId xmlns:a16="http://schemas.microsoft.com/office/drawing/2014/main" xmlns="" id="{00000000-0008-0000-0600-000086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79" name="Text Box 126">
          <a:extLst>
            <a:ext uri="{FF2B5EF4-FFF2-40B4-BE49-F238E27FC236}">
              <a16:creationId xmlns:a16="http://schemas.microsoft.com/office/drawing/2014/main" xmlns="" id="{00000000-0008-0000-0600-000087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80" name="Text Box 127">
          <a:extLst>
            <a:ext uri="{FF2B5EF4-FFF2-40B4-BE49-F238E27FC236}">
              <a16:creationId xmlns:a16="http://schemas.microsoft.com/office/drawing/2014/main" xmlns="" id="{00000000-0008-0000-0600-000088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81" name="Text Box 128">
          <a:extLst>
            <a:ext uri="{FF2B5EF4-FFF2-40B4-BE49-F238E27FC236}">
              <a16:creationId xmlns:a16="http://schemas.microsoft.com/office/drawing/2014/main" xmlns="" id="{00000000-0008-0000-0600-000089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82" name="Text Box 129">
          <a:extLst>
            <a:ext uri="{FF2B5EF4-FFF2-40B4-BE49-F238E27FC236}">
              <a16:creationId xmlns:a16="http://schemas.microsoft.com/office/drawing/2014/main" xmlns="" id="{00000000-0008-0000-0600-00008A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0</xdr:rowOff>
    </xdr:from>
    <xdr:to>
      <xdr:col>29</xdr:col>
      <xdr:colOff>2247900</xdr:colOff>
      <xdr:row>134</xdr:row>
      <xdr:rowOff>19050</xdr:rowOff>
    </xdr:to>
    <xdr:sp macro="" textlink="">
      <xdr:nvSpPr>
        <xdr:cNvPr id="6283" name="Text Box 130">
          <a:extLst>
            <a:ext uri="{FF2B5EF4-FFF2-40B4-BE49-F238E27FC236}">
              <a16:creationId xmlns:a16="http://schemas.microsoft.com/office/drawing/2014/main" xmlns="" id="{00000000-0008-0000-0600-00008B180000}"/>
            </a:ext>
          </a:extLst>
        </xdr:cNvPr>
        <xdr:cNvSpPr txBox="1">
          <a:spLocks noChangeArrowheads="1"/>
        </xdr:cNvSpPr>
      </xdr:nvSpPr>
      <xdr:spPr bwMode="auto">
        <a:xfrm>
          <a:off x="26498550" y="78028800"/>
          <a:ext cx="857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333375</xdr:rowOff>
    </xdr:from>
    <xdr:to>
      <xdr:col>29</xdr:col>
      <xdr:colOff>2247900</xdr:colOff>
      <xdr:row>134</xdr:row>
      <xdr:rowOff>209550</xdr:rowOff>
    </xdr:to>
    <xdr:sp macro="" textlink="">
      <xdr:nvSpPr>
        <xdr:cNvPr id="6284" name="Text Box 119">
          <a:extLst>
            <a:ext uri="{FF2B5EF4-FFF2-40B4-BE49-F238E27FC236}">
              <a16:creationId xmlns:a16="http://schemas.microsoft.com/office/drawing/2014/main" xmlns="" id="{00000000-0008-0000-0600-00008C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2162175</xdr:colOff>
      <xdr:row>133</xdr:row>
      <xdr:rowOff>333375</xdr:rowOff>
    </xdr:from>
    <xdr:to>
      <xdr:col>29</xdr:col>
      <xdr:colOff>2247900</xdr:colOff>
      <xdr:row>134</xdr:row>
      <xdr:rowOff>209550</xdr:rowOff>
    </xdr:to>
    <xdr:sp macro="" textlink="">
      <xdr:nvSpPr>
        <xdr:cNvPr id="6285" name="Text Box 120">
          <a:extLst>
            <a:ext uri="{FF2B5EF4-FFF2-40B4-BE49-F238E27FC236}">
              <a16:creationId xmlns:a16="http://schemas.microsoft.com/office/drawing/2014/main" xmlns="" id="{00000000-0008-0000-0600-00008D180000}"/>
            </a:ext>
          </a:extLst>
        </xdr:cNvPr>
        <xdr:cNvSpPr txBox="1">
          <a:spLocks noChangeArrowheads="1"/>
        </xdr:cNvSpPr>
      </xdr:nvSpPr>
      <xdr:spPr bwMode="auto">
        <a:xfrm>
          <a:off x="26498550" y="78352650"/>
          <a:ext cx="857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29</xdr:col>
      <xdr:colOff>2162175</xdr:colOff>
      <xdr:row>86</xdr:row>
      <xdr:rowOff>0</xdr:rowOff>
    </xdr:from>
    <xdr:ext cx="76200" cy="200025"/>
    <xdr:sp macro="" textlink="">
      <xdr:nvSpPr>
        <xdr:cNvPr id="6286" name="Text Box 119">
          <a:extLst>
            <a:ext uri="{FF2B5EF4-FFF2-40B4-BE49-F238E27FC236}">
              <a16:creationId xmlns:a16="http://schemas.microsoft.com/office/drawing/2014/main" xmlns="" id="{00000000-0008-0000-0600-00008E180000}"/>
            </a:ext>
          </a:extLst>
        </xdr:cNvPr>
        <xdr:cNvSpPr txBox="1">
          <a:spLocks noChangeArrowheads="1"/>
        </xdr:cNvSpPr>
      </xdr:nvSpPr>
      <xdr:spPr bwMode="auto">
        <a:xfrm>
          <a:off x="26498550" y="4626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86</xdr:row>
      <xdr:rowOff>0</xdr:rowOff>
    </xdr:from>
    <xdr:ext cx="76200" cy="200025"/>
    <xdr:sp macro="" textlink="">
      <xdr:nvSpPr>
        <xdr:cNvPr id="6287" name="Text Box 120">
          <a:extLst>
            <a:ext uri="{FF2B5EF4-FFF2-40B4-BE49-F238E27FC236}">
              <a16:creationId xmlns:a16="http://schemas.microsoft.com/office/drawing/2014/main" xmlns="" id="{00000000-0008-0000-0600-00008F180000}"/>
            </a:ext>
          </a:extLst>
        </xdr:cNvPr>
        <xdr:cNvSpPr txBox="1">
          <a:spLocks noChangeArrowheads="1"/>
        </xdr:cNvSpPr>
      </xdr:nvSpPr>
      <xdr:spPr bwMode="auto">
        <a:xfrm>
          <a:off x="26498550" y="4626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86</xdr:row>
      <xdr:rowOff>0</xdr:rowOff>
    </xdr:from>
    <xdr:ext cx="76200" cy="200025"/>
    <xdr:sp macro="" textlink="">
      <xdr:nvSpPr>
        <xdr:cNvPr id="6288" name="Text Box 119">
          <a:extLst>
            <a:ext uri="{FF2B5EF4-FFF2-40B4-BE49-F238E27FC236}">
              <a16:creationId xmlns:a16="http://schemas.microsoft.com/office/drawing/2014/main" xmlns="" id="{00000000-0008-0000-0600-000090180000}"/>
            </a:ext>
          </a:extLst>
        </xdr:cNvPr>
        <xdr:cNvSpPr txBox="1">
          <a:spLocks noChangeArrowheads="1"/>
        </xdr:cNvSpPr>
      </xdr:nvSpPr>
      <xdr:spPr bwMode="auto">
        <a:xfrm>
          <a:off x="26498550" y="4626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86</xdr:row>
      <xdr:rowOff>0</xdr:rowOff>
    </xdr:from>
    <xdr:ext cx="76200" cy="200025"/>
    <xdr:sp macro="" textlink="">
      <xdr:nvSpPr>
        <xdr:cNvPr id="6289" name="Text Box 120">
          <a:extLst>
            <a:ext uri="{FF2B5EF4-FFF2-40B4-BE49-F238E27FC236}">
              <a16:creationId xmlns:a16="http://schemas.microsoft.com/office/drawing/2014/main" xmlns="" id="{00000000-0008-0000-0600-000091180000}"/>
            </a:ext>
          </a:extLst>
        </xdr:cNvPr>
        <xdr:cNvSpPr txBox="1">
          <a:spLocks noChangeArrowheads="1"/>
        </xdr:cNvSpPr>
      </xdr:nvSpPr>
      <xdr:spPr bwMode="auto">
        <a:xfrm>
          <a:off x="26498550" y="4626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0" name="Text Box 3">
          <a:extLst>
            <a:ext uri="{FF2B5EF4-FFF2-40B4-BE49-F238E27FC236}">
              <a16:creationId xmlns:a16="http://schemas.microsoft.com/office/drawing/2014/main" xmlns="" id="{00000000-0008-0000-0600-000092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1" name="Text Box 4">
          <a:extLst>
            <a:ext uri="{FF2B5EF4-FFF2-40B4-BE49-F238E27FC236}">
              <a16:creationId xmlns:a16="http://schemas.microsoft.com/office/drawing/2014/main" xmlns="" id="{00000000-0008-0000-0600-000093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2" name="Text Box 5">
          <a:extLst>
            <a:ext uri="{FF2B5EF4-FFF2-40B4-BE49-F238E27FC236}">
              <a16:creationId xmlns:a16="http://schemas.microsoft.com/office/drawing/2014/main" xmlns="" id="{00000000-0008-0000-0600-000094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3" name="Text Box 6">
          <a:extLst>
            <a:ext uri="{FF2B5EF4-FFF2-40B4-BE49-F238E27FC236}">
              <a16:creationId xmlns:a16="http://schemas.microsoft.com/office/drawing/2014/main" xmlns="" id="{00000000-0008-0000-0600-000095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4" name="Text Box 7">
          <a:extLst>
            <a:ext uri="{FF2B5EF4-FFF2-40B4-BE49-F238E27FC236}">
              <a16:creationId xmlns:a16="http://schemas.microsoft.com/office/drawing/2014/main" xmlns="" id="{00000000-0008-0000-0600-000096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5" name="Text Box 8">
          <a:extLst>
            <a:ext uri="{FF2B5EF4-FFF2-40B4-BE49-F238E27FC236}">
              <a16:creationId xmlns:a16="http://schemas.microsoft.com/office/drawing/2014/main" xmlns="" id="{00000000-0008-0000-0600-000097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6" name="Text Box 9">
          <a:extLst>
            <a:ext uri="{FF2B5EF4-FFF2-40B4-BE49-F238E27FC236}">
              <a16:creationId xmlns:a16="http://schemas.microsoft.com/office/drawing/2014/main" xmlns="" id="{00000000-0008-0000-0600-000098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7" name="Text Box 10">
          <a:extLst>
            <a:ext uri="{FF2B5EF4-FFF2-40B4-BE49-F238E27FC236}">
              <a16:creationId xmlns:a16="http://schemas.microsoft.com/office/drawing/2014/main" xmlns="" id="{00000000-0008-0000-0600-000099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8" name="Text Box 11">
          <a:extLst>
            <a:ext uri="{FF2B5EF4-FFF2-40B4-BE49-F238E27FC236}">
              <a16:creationId xmlns:a16="http://schemas.microsoft.com/office/drawing/2014/main" xmlns="" id="{00000000-0008-0000-0600-00009A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299" name="Text Box 12">
          <a:extLst>
            <a:ext uri="{FF2B5EF4-FFF2-40B4-BE49-F238E27FC236}">
              <a16:creationId xmlns:a16="http://schemas.microsoft.com/office/drawing/2014/main" xmlns="" id="{00000000-0008-0000-0600-00009B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0" name="Text Box 13">
          <a:extLst>
            <a:ext uri="{FF2B5EF4-FFF2-40B4-BE49-F238E27FC236}">
              <a16:creationId xmlns:a16="http://schemas.microsoft.com/office/drawing/2014/main" xmlns="" id="{00000000-0008-0000-0600-00009C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1" name="Text Box 14">
          <a:extLst>
            <a:ext uri="{FF2B5EF4-FFF2-40B4-BE49-F238E27FC236}">
              <a16:creationId xmlns:a16="http://schemas.microsoft.com/office/drawing/2014/main" xmlns="" id="{00000000-0008-0000-0600-00009D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2" name="Text Box 15">
          <a:extLst>
            <a:ext uri="{FF2B5EF4-FFF2-40B4-BE49-F238E27FC236}">
              <a16:creationId xmlns:a16="http://schemas.microsoft.com/office/drawing/2014/main" xmlns="" id="{00000000-0008-0000-0600-00009E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3" name="Text Box 16">
          <a:extLst>
            <a:ext uri="{FF2B5EF4-FFF2-40B4-BE49-F238E27FC236}">
              <a16:creationId xmlns:a16="http://schemas.microsoft.com/office/drawing/2014/main" xmlns="" id="{00000000-0008-0000-0600-00009F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4" name="Text Box 17">
          <a:extLst>
            <a:ext uri="{FF2B5EF4-FFF2-40B4-BE49-F238E27FC236}">
              <a16:creationId xmlns:a16="http://schemas.microsoft.com/office/drawing/2014/main" xmlns="" id="{00000000-0008-0000-0600-0000A0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5" name="Text Box 18">
          <a:extLst>
            <a:ext uri="{FF2B5EF4-FFF2-40B4-BE49-F238E27FC236}">
              <a16:creationId xmlns:a16="http://schemas.microsoft.com/office/drawing/2014/main" xmlns="" id="{00000000-0008-0000-0600-0000A1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6" name="Text Box 19">
          <a:extLst>
            <a:ext uri="{FF2B5EF4-FFF2-40B4-BE49-F238E27FC236}">
              <a16:creationId xmlns:a16="http://schemas.microsoft.com/office/drawing/2014/main" xmlns="" id="{00000000-0008-0000-0600-0000A2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7" name="Text Box 20">
          <a:extLst>
            <a:ext uri="{FF2B5EF4-FFF2-40B4-BE49-F238E27FC236}">
              <a16:creationId xmlns:a16="http://schemas.microsoft.com/office/drawing/2014/main" xmlns="" id="{00000000-0008-0000-0600-0000A3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8" name="Text Box 21">
          <a:extLst>
            <a:ext uri="{FF2B5EF4-FFF2-40B4-BE49-F238E27FC236}">
              <a16:creationId xmlns:a16="http://schemas.microsoft.com/office/drawing/2014/main" xmlns="" id="{00000000-0008-0000-0600-0000A4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09" name="Text Box 22">
          <a:extLst>
            <a:ext uri="{FF2B5EF4-FFF2-40B4-BE49-F238E27FC236}">
              <a16:creationId xmlns:a16="http://schemas.microsoft.com/office/drawing/2014/main" xmlns="" id="{00000000-0008-0000-0600-0000A5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10" name="Text Box 23">
          <a:extLst>
            <a:ext uri="{FF2B5EF4-FFF2-40B4-BE49-F238E27FC236}">
              <a16:creationId xmlns:a16="http://schemas.microsoft.com/office/drawing/2014/main" xmlns="" id="{00000000-0008-0000-0600-0000A6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11" name="Text Box 24">
          <a:extLst>
            <a:ext uri="{FF2B5EF4-FFF2-40B4-BE49-F238E27FC236}">
              <a16:creationId xmlns:a16="http://schemas.microsoft.com/office/drawing/2014/main" xmlns="" id="{00000000-0008-0000-0600-0000A7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12" name="Text Box 25">
          <a:extLst>
            <a:ext uri="{FF2B5EF4-FFF2-40B4-BE49-F238E27FC236}">
              <a16:creationId xmlns:a16="http://schemas.microsoft.com/office/drawing/2014/main" xmlns="" id="{00000000-0008-0000-0600-0000A8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13" name="Text Box 48">
          <a:extLst>
            <a:ext uri="{FF2B5EF4-FFF2-40B4-BE49-F238E27FC236}">
              <a16:creationId xmlns:a16="http://schemas.microsoft.com/office/drawing/2014/main" xmlns="" id="{00000000-0008-0000-0600-0000A9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14" name="Text Box 93">
          <a:extLst>
            <a:ext uri="{FF2B5EF4-FFF2-40B4-BE49-F238E27FC236}">
              <a16:creationId xmlns:a16="http://schemas.microsoft.com/office/drawing/2014/main" xmlns="" id="{00000000-0008-0000-0600-0000AA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102</xdr:row>
      <xdr:rowOff>0</xdr:rowOff>
    </xdr:from>
    <xdr:ext cx="76200" cy="327026"/>
    <xdr:sp macro="" textlink="">
      <xdr:nvSpPr>
        <xdr:cNvPr id="6315" name="Text Box 94">
          <a:extLst>
            <a:ext uri="{FF2B5EF4-FFF2-40B4-BE49-F238E27FC236}">
              <a16:creationId xmlns:a16="http://schemas.microsoft.com/office/drawing/2014/main" xmlns="" id="{00000000-0008-0000-0600-0000AB180000}"/>
            </a:ext>
          </a:extLst>
        </xdr:cNvPr>
        <xdr:cNvSpPr txBox="1">
          <a:spLocks noChangeArrowheads="1"/>
        </xdr:cNvSpPr>
      </xdr:nvSpPr>
      <xdr:spPr bwMode="auto">
        <a:xfrm>
          <a:off x="26498550" y="60055125"/>
          <a:ext cx="7620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16" name="Text Box 26">
          <a:extLst>
            <a:ext uri="{FF2B5EF4-FFF2-40B4-BE49-F238E27FC236}">
              <a16:creationId xmlns:a16="http://schemas.microsoft.com/office/drawing/2014/main" xmlns="" id="{00000000-0008-0000-0600-0000AC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17" name="Text Box 27">
          <a:extLst>
            <a:ext uri="{FF2B5EF4-FFF2-40B4-BE49-F238E27FC236}">
              <a16:creationId xmlns:a16="http://schemas.microsoft.com/office/drawing/2014/main" xmlns="" id="{00000000-0008-0000-0600-0000AD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18" name="Text Box 28">
          <a:extLst>
            <a:ext uri="{FF2B5EF4-FFF2-40B4-BE49-F238E27FC236}">
              <a16:creationId xmlns:a16="http://schemas.microsoft.com/office/drawing/2014/main" xmlns="" id="{00000000-0008-0000-0600-0000AE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19" name="Text Box 29">
          <a:extLst>
            <a:ext uri="{FF2B5EF4-FFF2-40B4-BE49-F238E27FC236}">
              <a16:creationId xmlns:a16="http://schemas.microsoft.com/office/drawing/2014/main" xmlns="" id="{00000000-0008-0000-0600-0000AF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0" name="Text Box 30">
          <a:extLst>
            <a:ext uri="{FF2B5EF4-FFF2-40B4-BE49-F238E27FC236}">
              <a16:creationId xmlns:a16="http://schemas.microsoft.com/office/drawing/2014/main" xmlns="" id="{00000000-0008-0000-0600-0000B0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1" name="Text Box 31">
          <a:extLst>
            <a:ext uri="{FF2B5EF4-FFF2-40B4-BE49-F238E27FC236}">
              <a16:creationId xmlns:a16="http://schemas.microsoft.com/office/drawing/2014/main" xmlns="" id="{00000000-0008-0000-0600-0000B1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2" name="Text Box 32">
          <a:extLst>
            <a:ext uri="{FF2B5EF4-FFF2-40B4-BE49-F238E27FC236}">
              <a16:creationId xmlns:a16="http://schemas.microsoft.com/office/drawing/2014/main" xmlns="" id="{00000000-0008-0000-0600-0000B2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3" name="Text Box 33">
          <a:extLst>
            <a:ext uri="{FF2B5EF4-FFF2-40B4-BE49-F238E27FC236}">
              <a16:creationId xmlns:a16="http://schemas.microsoft.com/office/drawing/2014/main" xmlns="" id="{00000000-0008-0000-0600-0000B3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4" name="Text Box 34">
          <a:extLst>
            <a:ext uri="{FF2B5EF4-FFF2-40B4-BE49-F238E27FC236}">
              <a16:creationId xmlns:a16="http://schemas.microsoft.com/office/drawing/2014/main" xmlns="" id="{00000000-0008-0000-0600-0000B4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5" name="Text Box 35">
          <a:extLst>
            <a:ext uri="{FF2B5EF4-FFF2-40B4-BE49-F238E27FC236}">
              <a16:creationId xmlns:a16="http://schemas.microsoft.com/office/drawing/2014/main" xmlns="" id="{00000000-0008-0000-0600-0000B5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6" name="Text Box 36">
          <a:extLst>
            <a:ext uri="{FF2B5EF4-FFF2-40B4-BE49-F238E27FC236}">
              <a16:creationId xmlns:a16="http://schemas.microsoft.com/office/drawing/2014/main" xmlns="" id="{00000000-0008-0000-0600-0000B6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7" name="Text Box 37">
          <a:extLst>
            <a:ext uri="{FF2B5EF4-FFF2-40B4-BE49-F238E27FC236}">
              <a16:creationId xmlns:a16="http://schemas.microsoft.com/office/drawing/2014/main" xmlns="" id="{00000000-0008-0000-0600-0000B7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8" name="Text Box 38">
          <a:extLst>
            <a:ext uri="{FF2B5EF4-FFF2-40B4-BE49-F238E27FC236}">
              <a16:creationId xmlns:a16="http://schemas.microsoft.com/office/drawing/2014/main" xmlns="" id="{00000000-0008-0000-0600-0000B8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29" name="Text Box 39">
          <a:extLst>
            <a:ext uri="{FF2B5EF4-FFF2-40B4-BE49-F238E27FC236}">
              <a16:creationId xmlns:a16="http://schemas.microsoft.com/office/drawing/2014/main" xmlns="" id="{00000000-0008-0000-0600-0000B9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0" name="Text Box 40">
          <a:extLst>
            <a:ext uri="{FF2B5EF4-FFF2-40B4-BE49-F238E27FC236}">
              <a16:creationId xmlns:a16="http://schemas.microsoft.com/office/drawing/2014/main" xmlns="" id="{00000000-0008-0000-0600-0000BA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1" name="Text Box 41">
          <a:extLst>
            <a:ext uri="{FF2B5EF4-FFF2-40B4-BE49-F238E27FC236}">
              <a16:creationId xmlns:a16="http://schemas.microsoft.com/office/drawing/2014/main" xmlns="" id="{00000000-0008-0000-0600-0000BB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2" name="Text Box 42">
          <a:extLst>
            <a:ext uri="{FF2B5EF4-FFF2-40B4-BE49-F238E27FC236}">
              <a16:creationId xmlns:a16="http://schemas.microsoft.com/office/drawing/2014/main" xmlns="" id="{00000000-0008-0000-0600-0000BC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3" name="Text Box 43">
          <a:extLst>
            <a:ext uri="{FF2B5EF4-FFF2-40B4-BE49-F238E27FC236}">
              <a16:creationId xmlns:a16="http://schemas.microsoft.com/office/drawing/2014/main" xmlns="" id="{00000000-0008-0000-0600-0000BD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4" name="Text Box 44">
          <a:extLst>
            <a:ext uri="{FF2B5EF4-FFF2-40B4-BE49-F238E27FC236}">
              <a16:creationId xmlns:a16="http://schemas.microsoft.com/office/drawing/2014/main" xmlns="" id="{00000000-0008-0000-0600-0000BE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5" name="Text Box 45">
          <a:extLst>
            <a:ext uri="{FF2B5EF4-FFF2-40B4-BE49-F238E27FC236}">
              <a16:creationId xmlns:a16="http://schemas.microsoft.com/office/drawing/2014/main" xmlns="" id="{00000000-0008-0000-0600-0000BF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6" name="Text Box 46">
          <a:extLst>
            <a:ext uri="{FF2B5EF4-FFF2-40B4-BE49-F238E27FC236}">
              <a16:creationId xmlns:a16="http://schemas.microsoft.com/office/drawing/2014/main" xmlns="" id="{00000000-0008-0000-0600-0000C0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7" name="Text Box 47">
          <a:extLst>
            <a:ext uri="{FF2B5EF4-FFF2-40B4-BE49-F238E27FC236}">
              <a16:creationId xmlns:a16="http://schemas.microsoft.com/office/drawing/2014/main" xmlns="" id="{00000000-0008-0000-0600-0000C1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8" name="Text Box 49">
          <a:extLst>
            <a:ext uri="{FF2B5EF4-FFF2-40B4-BE49-F238E27FC236}">
              <a16:creationId xmlns:a16="http://schemas.microsoft.com/office/drawing/2014/main" xmlns="" id="{00000000-0008-0000-0600-0000C2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39" name="Text Box 50">
          <a:extLst>
            <a:ext uri="{FF2B5EF4-FFF2-40B4-BE49-F238E27FC236}">
              <a16:creationId xmlns:a16="http://schemas.microsoft.com/office/drawing/2014/main" xmlns="" id="{00000000-0008-0000-0600-0000C3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0" name="Text Box 51">
          <a:extLst>
            <a:ext uri="{FF2B5EF4-FFF2-40B4-BE49-F238E27FC236}">
              <a16:creationId xmlns:a16="http://schemas.microsoft.com/office/drawing/2014/main" xmlns="" id="{00000000-0008-0000-0600-0000C4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1" name="Text Box 52">
          <a:extLst>
            <a:ext uri="{FF2B5EF4-FFF2-40B4-BE49-F238E27FC236}">
              <a16:creationId xmlns:a16="http://schemas.microsoft.com/office/drawing/2014/main" xmlns="" id="{00000000-0008-0000-0600-0000C5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2" name="Text Box 53">
          <a:extLst>
            <a:ext uri="{FF2B5EF4-FFF2-40B4-BE49-F238E27FC236}">
              <a16:creationId xmlns:a16="http://schemas.microsoft.com/office/drawing/2014/main" xmlns="" id="{00000000-0008-0000-0600-0000C6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3" name="Text Box 54">
          <a:extLst>
            <a:ext uri="{FF2B5EF4-FFF2-40B4-BE49-F238E27FC236}">
              <a16:creationId xmlns:a16="http://schemas.microsoft.com/office/drawing/2014/main" xmlns="" id="{00000000-0008-0000-0600-0000C7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4" name="Text Box 55">
          <a:extLst>
            <a:ext uri="{FF2B5EF4-FFF2-40B4-BE49-F238E27FC236}">
              <a16:creationId xmlns:a16="http://schemas.microsoft.com/office/drawing/2014/main" xmlns="" id="{00000000-0008-0000-0600-0000C8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5" name="Text Box 56">
          <a:extLst>
            <a:ext uri="{FF2B5EF4-FFF2-40B4-BE49-F238E27FC236}">
              <a16:creationId xmlns:a16="http://schemas.microsoft.com/office/drawing/2014/main" xmlns="" id="{00000000-0008-0000-0600-0000C9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6" name="Text Box 57">
          <a:extLst>
            <a:ext uri="{FF2B5EF4-FFF2-40B4-BE49-F238E27FC236}">
              <a16:creationId xmlns:a16="http://schemas.microsoft.com/office/drawing/2014/main" xmlns="" id="{00000000-0008-0000-0600-0000CA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7" name="Text Box 58">
          <a:extLst>
            <a:ext uri="{FF2B5EF4-FFF2-40B4-BE49-F238E27FC236}">
              <a16:creationId xmlns:a16="http://schemas.microsoft.com/office/drawing/2014/main" xmlns="" id="{00000000-0008-0000-0600-0000CB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8" name="Text Box 59">
          <a:extLst>
            <a:ext uri="{FF2B5EF4-FFF2-40B4-BE49-F238E27FC236}">
              <a16:creationId xmlns:a16="http://schemas.microsoft.com/office/drawing/2014/main" xmlns="" id="{00000000-0008-0000-0600-0000CC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49" name="Text Box 60">
          <a:extLst>
            <a:ext uri="{FF2B5EF4-FFF2-40B4-BE49-F238E27FC236}">
              <a16:creationId xmlns:a16="http://schemas.microsoft.com/office/drawing/2014/main" xmlns="" id="{00000000-0008-0000-0600-0000CD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0" name="Text Box 61">
          <a:extLst>
            <a:ext uri="{FF2B5EF4-FFF2-40B4-BE49-F238E27FC236}">
              <a16:creationId xmlns:a16="http://schemas.microsoft.com/office/drawing/2014/main" xmlns="" id="{00000000-0008-0000-0600-0000CE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1" name="Text Box 62">
          <a:extLst>
            <a:ext uri="{FF2B5EF4-FFF2-40B4-BE49-F238E27FC236}">
              <a16:creationId xmlns:a16="http://schemas.microsoft.com/office/drawing/2014/main" xmlns="" id="{00000000-0008-0000-0600-0000CF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2" name="Text Box 63">
          <a:extLst>
            <a:ext uri="{FF2B5EF4-FFF2-40B4-BE49-F238E27FC236}">
              <a16:creationId xmlns:a16="http://schemas.microsoft.com/office/drawing/2014/main" xmlns="" id="{00000000-0008-0000-0600-0000D0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3" name="Text Box 64">
          <a:extLst>
            <a:ext uri="{FF2B5EF4-FFF2-40B4-BE49-F238E27FC236}">
              <a16:creationId xmlns:a16="http://schemas.microsoft.com/office/drawing/2014/main" xmlns="" id="{00000000-0008-0000-0600-0000D1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4" name="Text Box 65">
          <a:extLst>
            <a:ext uri="{FF2B5EF4-FFF2-40B4-BE49-F238E27FC236}">
              <a16:creationId xmlns:a16="http://schemas.microsoft.com/office/drawing/2014/main" xmlns="" id="{00000000-0008-0000-0600-0000D2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5" name="Text Box 66">
          <a:extLst>
            <a:ext uri="{FF2B5EF4-FFF2-40B4-BE49-F238E27FC236}">
              <a16:creationId xmlns:a16="http://schemas.microsoft.com/office/drawing/2014/main" xmlns="" id="{00000000-0008-0000-0600-0000D3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6" name="Text Box 67">
          <a:extLst>
            <a:ext uri="{FF2B5EF4-FFF2-40B4-BE49-F238E27FC236}">
              <a16:creationId xmlns:a16="http://schemas.microsoft.com/office/drawing/2014/main" xmlns="" id="{00000000-0008-0000-0600-0000D4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7" name="Text Box 68">
          <a:extLst>
            <a:ext uri="{FF2B5EF4-FFF2-40B4-BE49-F238E27FC236}">
              <a16:creationId xmlns:a16="http://schemas.microsoft.com/office/drawing/2014/main" xmlns="" id="{00000000-0008-0000-0600-0000D5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8" name="Text Box 69">
          <a:extLst>
            <a:ext uri="{FF2B5EF4-FFF2-40B4-BE49-F238E27FC236}">
              <a16:creationId xmlns:a16="http://schemas.microsoft.com/office/drawing/2014/main" xmlns="" id="{00000000-0008-0000-0600-0000D6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59" name="Text Box 70">
          <a:extLst>
            <a:ext uri="{FF2B5EF4-FFF2-40B4-BE49-F238E27FC236}">
              <a16:creationId xmlns:a16="http://schemas.microsoft.com/office/drawing/2014/main" xmlns="" id="{00000000-0008-0000-0600-0000D7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0" name="Text Box 71">
          <a:extLst>
            <a:ext uri="{FF2B5EF4-FFF2-40B4-BE49-F238E27FC236}">
              <a16:creationId xmlns:a16="http://schemas.microsoft.com/office/drawing/2014/main" xmlns="" id="{00000000-0008-0000-0600-0000D8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1" name="Text Box 72">
          <a:extLst>
            <a:ext uri="{FF2B5EF4-FFF2-40B4-BE49-F238E27FC236}">
              <a16:creationId xmlns:a16="http://schemas.microsoft.com/office/drawing/2014/main" xmlns="" id="{00000000-0008-0000-0600-0000D9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2" name="Text Box 73">
          <a:extLst>
            <a:ext uri="{FF2B5EF4-FFF2-40B4-BE49-F238E27FC236}">
              <a16:creationId xmlns:a16="http://schemas.microsoft.com/office/drawing/2014/main" xmlns="" id="{00000000-0008-0000-0600-0000DA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3" name="Text Box 74">
          <a:extLst>
            <a:ext uri="{FF2B5EF4-FFF2-40B4-BE49-F238E27FC236}">
              <a16:creationId xmlns:a16="http://schemas.microsoft.com/office/drawing/2014/main" xmlns="" id="{00000000-0008-0000-0600-0000DB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4" name="Text Box 75">
          <a:extLst>
            <a:ext uri="{FF2B5EF4-FFF2-40B4-BE49-F238E27FC236}">
              <a16:creationId xmlns:a16="http://schemas.microsoft.com/office/drawing/2014/main" xmlns="" id="{00000000-0008-0000-0600-0000DC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5" name="Text Box 76">
          <a:extLst>
            <a:ext uri="{FF2B5EF4-FFF2-40B4-BE49-F238E27FC236}">
              <a16:creationId xmlns:a16="http://schemas.microsoft.com/office/drawing/2014/main" xmlns="" id="{00000000-0008-0000-0600-0000DD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6" name="Text Box 77">
          <a:extLst>
            <a:ext uri="{FF2B5EF4-FFF2-40B4-BE49-F238E27FC236}">
              <a16:creationId xmlns:a16="http://schemas.microsoft.com/office/drawing/2014/main" xmlns="" id="{00000000-0008-0000-0600-0000DE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7" name="Text Box 78">
          <a:extLst>
            <a:ext uri="{FF2B5EF4-FFF2-40B4-BE49-F238E27FC236}">
              <a16:creationId xmlns:a16="http://schemas.microsoft.com/office/drawing/2014/main" xmlns="" id="{00000000-0008-0000-0600-0000DF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8" name="Text Box 79">
          <a:extLst>
            <a:ext uri="{FF2B5EF4-FFF2-40B4-BE49-F238E27FC236}">
              <a16:creationId xmlns:a16="http://schemas.microsoft.com/office/drawing/2014/main" xmlns="" id="{00000000-0008-0000-0600-0000E0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69" name="Text Box 80">
          <a:extLst>
            <a:ext uri="{FF2B5EF4-FFF2-40B4-BE49-F238E27FC236}">
              <a16:creationId xmlns:a16="http://schemas.microsoft.com/office/drawing/2014/main" xmlns="" id="{00000000-0008-0000-0600-0000E1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0" name="Text Box 81">
          <a:extLst>
            <a:ext uri="{FF2B5EF4-FFF2-40B4-BE49-F238E27FC236}">
              <a16:creationId xmlns:a16="http://schemas.microsoft.com/office/drawing/2014/main" xmlns="" id="{00000000-0008-0000-0600-0000E2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1" name="Text Box 82">
          <a:extLst>
            <a:ext uri="{FF2B5EF4-FFF2-40B4-BE49-F238E27FC236}">
              <a16:creationId xmlns:a16="http://schemas.microsoft.com/office/drawing/2014/main" xmlns="" id="{00000000-0008-0000-0600-0000E3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2" name="Text Box 83">
          <a:extLst>
            <a:ext uri="{FF2B5EF4-FFF2-40B4-BE49-F238E27FC236}">
              <a16:creationId xmlns:a16="http://schemas.microsoft.com/office/drawing/2014/main" xmlns="" id="{00000000-0008-0000-0600-0000E4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3" name="Text Box 84">
          <a:extLst>
            <a:ext uri="{FF2B5EF4-FFF2-40B4-BE49-F238E27FC236}">
              <a16:creationId xmlns:a16="http://schemas.microsoft.com/office/drawing/2014/main" xmlns="" id="{00000000-0008-0000-0600-0000E5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4" name="Text Box 85">
          <a:extLst>
            <a:ext uri="{FF2B5EF4-FFF2-40B4-BE49-F238E27FC236}">
              <a16:creationId xmlns:a16="http://schemas.microsoft.com/office/drawing/2014/main" xmlns="" id="{00000000-0008-0000-0600-0000E6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5" name="Text Box 86">
          <a:extLst>
            <a:ext uri="{FF2B5EF4-FFF2-40B4-BE49-F238E27FC236}">
              <a16:creationId xmlns:a16="http://schemas.microsoft.com/office/drawing/2014/main" xmlns="" id="{00000000-0008-0000-0600-0000E7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6" name="Text Box 87">
          <a:extLst>
            <a:ext uri="{FF2B5EF4-FFF2-40B4-BE49-F238E27FC236}">
              <a16:creationId xmlns:a16="http://schemas.microsoft.com/office/drawing/2014/main" xmlns="" id="{00000000-0008-0000-0600-0000E8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7" name="Text Box 88">
          <a:extLst>
            <a:ext uri="{FF2B5EF4-FFF2-40B4-BE49-F238E27FC236}">
              <a16:creationId xmlns:a16="http://schemas.microsoft.com/office/drawing/2014/main" xmlns="" id="{00000000-0008-0000-0600-0000E9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8" name="Text Box 89">
          <a:extLst>
            <a:ext uri="{FF2B5EF4-FFF2-40B4-BE49-F238E27FC236}">
              <a16:creationId xmlns:a16="http://schemas.microsoft.com/office/drawing/2014/main" xmlns="" id="{00000000-0008-0000-0600-0000EA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79" name="Text Box 90">
          <a:extLst>
            <a:ext uri="{FF2B5EF4-FFF2-40B4-BE49-F238E27FC236}">
              <a16:creationId xmlns:a16="http://schemas.microsoft.com/office/drawing/2014/main" xmlns="" id="{00000000-0008-0000-0600-0000EB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0" name="Text Box 91">
          <a:extLst>
            <a:ext uri="{FF2B5EF4-FFF2-40B4-BE49-F238E27FC236}">
              <a16:creationId xmlns:a16="http://schemas.microsoft.com/office/drawing/2014/main" xmlns="" id="{00000000-0008-0000-0600-0000EC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1" name="Text Box 92">
          <a:extLst>
            <a:ext uri="{FF2B5EF4-FFF2-40B4-BE49-F238E27FC236}">
              <a16:creationId xmlns:a16="http://schemas.microsoft.com/office/drawing/2014/main" xmlns="" id="{00000000-0008-0000-0600-0000ED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xmlns="" id="{00000000-0008-0000-0600-0000EE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3" name="Text Box 4">
          <a:extLst>
            <a:ext uri="{FF2B5EF4-FFF2-40B4-BE49-F238E27FC236}">
              <a16:creationId xmlns:a16="http://schemas.microsoft.com/office/drawing/2014/main" xmlns="" id="{00000000-0008-0000-0600-0000EF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4" name="Text Box 5">
          <a:extLst>
            <a:ext uri="{FF2B5EF4-FFF2-40B4-BE49-F238E27FC236}">
              <a16:creationId xmlns:a16="http://schemas.microsoft.com/office/drawing/2014/main" xmlns="" id="{00000000-0008-0000-0600-0000F0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5" name="Text Box 6">
          <a:extLst>
            <a:ext uri="{FF2B5EF4-FFF2-40B4-BE49-F238E27FC236}">
              <a16:creationId xmlns:a16="http://schemas.microsoft.com/office/drawing/2014/main" xmlns="" id="{00000000-0008-0000-0600-0000F1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6" name="Text Box 7">
          <a:extLst>
            <a:ext uri="{FF2B5EF4-FFF2-40B4-BE49-F238E27FC236}">
              <a16:creationId xmlns:a16="http://schemas.microsoft.com/office/drawing/2014/main" xmlns="" id="{00000000-0008-0000-0600-0000F2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7" name="Text Box 8">
          <a:extLst>
            <a:ext uri="{FF2B5EF4-FFF2-40B4-BE49-F238E27FC236}">
              <a16:creationId xmlns:a16="http://schemas.microsoft.com/office/drawing/2014/main" xmlns="" id="{00000000-0008-0000-0600-0000F3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8" name="Text Box 9">
          <a:extLst>
            <a:ext uri="{FF2B5EF4-FFF2-40B4-BE49-F238E27FC236}">
              <a16:creationId xmlns:a16="http://schemas.microsoft.com/office/drawing/2014/main" xmlns="" id="{00000000-0008-0000-0600-0000F4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89" name="Text Box 10">
          <a:extLst>
            <a:ext uri="{FF2B5EF4-FFF2-40B4-BE49-F238E27FC236}">
              <a16:creationId xmlns:a16="http://schemas.microsoft.com/office/drawing/2014/main" xmlns="" id="{00000000-0008-0000-0600-0000F5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0" name="Text Box 11">
          <a:extLst>
            <a:ext uri="{FF2B5EF4-FFF2-40B4-BE49-F238E27FC236}">
              <a16:creationId xmlns:a16="http://schemas.microsoft.com/office/drawing/2014/main" xmlns="" id="{00000000-0008-0000-0600-0000F6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1" name="Text Box 12">
          <a:extLst>
            <a:ext uri="{FF2B5EF4-FFF2-40B4-BE49-F238E27FC236}">
              <a16:creationId xmlns:a16="http://schemas.microsoft.com/office/drawing/2014/main" xmlns="" id="{00000000-0008-0000-0600-0000F7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2" name="Text Box 13">
          <a:extLst>
            <a:ext uri="{FF2B5EF4-FFF2-40B4-BE49-F238E27FC236}">
              <a16:creationId xmlns:a16="http://schemas.microsoft.com/office/drawing/2014/main" xmlns="" id="{00000000-0008-0000-0600-0000F8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3" name="Text Box 14">
          <a:extLst>
            <a:ext uri="{FF2B5EF4-FFF2-40B4-BE49-F238E27FC236}">
              <a16:creationId xmlns:a16="http://schemas.microsoft.com/office/drawing/2014/main" xmlns="" id="{00000000-0008-0000-0600-0000F9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4" name="Text Box 15">
          <a:extLst>
            <a:ext uri="{FF2B5EF4-FFF2-40B4-BE49-F238E27FC236}">
              <a16:creationId xmlns:a16="http://schemas.microsoft.com/office/drawing/2014/main" xmlns="" id="{00000000-0008-0000-0600-0000FA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5" name="Text Box 16">
          <a:extLst>
            <a:ext uri="{FF2B5EF4-FFF2-40B4-BE49-F238E27FC236}">
              <a16:creationId xmlns:a16="http://schemas.microsoft.com/office/drawing/2014/main" xmlns="" id="{00000000-0008-0000-0600-0000FB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6" name="Text Box 17">
          <a:extLst>
            <a:ext uri="{FF2B5EF4-FFF2-40B4-BE49-F238E27FC236}">
              <a16:creationId xmlns:a16="http://schemas.microsoft.com/office/drawing/2014/main" xmlns="" id="{00000000-0008-0000-0600-0000FC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7" name="Text Box 18">
          <a:extLst>
            <a:ext uri="{FF2B5EF4-FFF2-40B4-BE49-F238E27FC236}">
              <a16:creationId xmlns:a16="http://schemas.microsoft.com/office/drawing/2014/main" xmlns="" id="{00000000-0008-0000-0600-0000FD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8" name="Text Box 19">
          <a:extLst>
            <a:ext uri="{FF2B5EF4-FFF2-40B4-BE49-F238E27FC236}">
              <a16:creationId xmlns:a16="http://schemas.microsoft.com/office/drawing/2014/main" xmlns="" id="{00000000-0008-0000-0600-0000FE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399" name="Text Box 20">
          <a:extLst>
            <a:ext uri="{FF2B5EF4-FFF2-40B4-BE49-F238E27FC236}">
              <a16:creationId xmlns:a16="http://schemas.microsoft.com/office/drawing/2014/main" xmlns="" id="{00000000-0008-0000-0600-0000FF18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400" name="Text Box 21">
          <a:extLst>
            <a:ext uri="{FF2B5EF4-FFF2-40B4-BE49-F238E27FC236}">
              <a16:creationId xmlns:a16="http://schemas.microsoft.com/office/drawing/2014/main" xmlns="" id="{00000000-0008-0000-0600-00000019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401" name="Text Box 22">
          <a:extLst>
            <a:ext uri="{FF2B5EF4-FFF2-40B4-BE49-F238E27FC236}">
              <a16:creationId xmlns:a16="http://schemas.microsoft.com/office/drawing/2014/main" xmlns="" id="{00000000-0008-0000-0600-00000119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402" name="Text Box 23">
          <a:extLst>
            <a:ext uri="{FF2B5EF4-FFF2-40B4-BE49-F238E27FC236}">
              <a16:creationId xmlns:a16="http://schemas.microsoft.com/office/drawing/2014/main" xmlns="" id="{00000000-0008-0000-0600-00000219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403" name="Text Box 24">
          <a:extLst>
            <a:ext uri="{FF2B5EF4-FFF2-40B4-BE49-F238E27FC236}">
              <a16:creationId xmlns:a16="http://schemas.microsoft.com/office/drawing/2014/main" xmlns="" id="{00000000-0008-0000-0600-00000319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404" name="Text Box 25">
          <a:extLst>
            <a:ext uri="{FF2B5EF4-FFF2-40B4-BE49-F238E27FC236}">
              <a16:creationId xmlns:a16="http://schemas.microsoft.com/office/drawing/2014/main" xmlns="" id="{00000000-0008-0000-0600-00000419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405" name="Text Box 48">
          <a:extLst>
            <a:ext uri="{FF2B5EF4-FFF2-40B4-BE49-F238E27FC236}">
              <a16:creationId xmlns:a16="http://schemas.microsoft.com/office/drawing/2014/main" xmlns="" id="{00000000-0008-0000-0600-00000519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406" name="Text Box 93">
          <a:extLst>
            <a:ext uri="{FF2B5EF4-FFF2-40B4-BE49-F238E27FC236}">
              <a16:creationId xmlns:a16="http://schemas.microsoft.com/office/drawing/2014/main" xmlns="" id="{00000000-0008-0000-0600-00000619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2162175</xdr:colOff>
      <xdr:row>103</xdr:row>
      <xdr:rowOff>0</xdr:rowOff>
    </xdr:from>
    <xdr:ext cx="76200" cy="497945"/>
    <xdr:sp macro="" textlink="">
      <xdr:nvSpPr>
        <xdr:cNvPr id="6407" name="Text Box 94">
          <a:extLst>
            <a:ext uri="{FF2B5EF4-FFF2-40B4-BE49-F238E27FC236}">
              <a16:creationId xmlns:a16="http://schemas.microsoft.com/office/drawing/2014/main" xmlns="" id="{00000000-0008-0000-0600-000007190000}"/>
            </a:ext>
          </a:extLst>
        </xdr:cNvPr>
        <xdr:cNvSpPr txBox="1">
          <a:spLocks noChangeArrowheads="1"/>
        </xdr:cNvSpPr>
      </xdr:nvSpPr>
      <xdr:spPr bwMode="auto">
        <a:xfrm>
          <a:off x="26498550" y="61188600"/>
          <a:ext cx="76200" cy="497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08" name="Text Box 95">
          <a:extLst>
            <a:ext uri="{FF2B5EF4-FFF2-40B4-BE49-F238E27FC236}">
              <a16:creationId xmlns:a16="http://schemas.microsoft.com/office/drawing/2014/main" xmlns="" id="{00000000-0008-0000-0600-000008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09" name="Text Box 96">
          <a:extLst>
            <a:ext uri="{FF2B5EF4-FFF2-40B4-BE49-F238E27FC236}">
              <a16:creationId xmlns:a16="http://schemas.microsoft.com/office/drawing/2014/main" xmlns="" id="{00000000-0008-0000-0600-000009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0" name="Text Box 97">
          <a:extLst>
            <a:ext uri="{FF2B5EF4-FFF2-40B4-BE49-F238E27FC236}">
              <a16:creationId xmlns:a16="http://schemas.microsoft.com/office/drawing/2014/main" xmlns="" id="{00000000-0008-0000-0600-00000A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1" name="Text Box 98">
          <a:extLst>
            <a:ext uri="{FF2B5EF4-FFF2-40B4-BE49-F238E27FC236}">
              <a16:creationId xmlns:a16="http://schemas.microsoft.com/office/drawing/2014/main" xmlns="" id="{00000000-0008-0000-0600-00000B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2" name="Text Box 99">
          <a:extLst>
            <a:ext uri="{FF2B5EF4-FFF2-40B4-BE49-F238E27FC236}">
              <a16:creationId xmlns:a16="http://schemas.microsoft.com/office/drawing/2014/main" xmlns="" id="{00000000-0008-0000-0600-00000C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3" name="Text Box 100">
          <a:extLst>
            <a:ext uri="{FF2B5EF4-FFF2-40B4-BE49-F238E27FC236}">
              <a16:creationId xmlns:a16="http://schemas.microsoft.com/office/drawing/2014/main" xmlns="" id="{00000000-0008-0000-0600-00000D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4" name="Text Box 101">
          <a:extLst>
            <a:ext uri="{FF2B5EF4-FFF2-40B4-BE49-F238E27FC236}">
              <a16:creationId xmlns:a16="http://schemas.microsoft.com/office/drawing/2014/main" xmlns="" id="{00000000-0008-0000-0600-00000E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5" name="Text Box 102">
          <a:extLst>
            <a:ext uri="{FF2B5EF4-FFF2-40B4-BE49-F238E27FC236}">
              <a16:creationId xmlns:a16="http://schemas.microsoft.com/office/drawing/2014/main" xmlns="" id="{00000000-0008-0000-0600-00000F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6" name="Text Box 103">
          <a:extLst>
            <a:ext uri="{FF2B5EF4-FFF2-40B4-BE49-F238E27FC236}">
              <a16:creationId xmlns:a16="http://schemas.microsoft.com/office/drawing/2014/main" xmlns="" id="{00000000-0008-0000-0600-000010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7" name="Text Box 104">
          <a:extLst>
            <a:ext uri="{FF2B5EF4-FFF2-40B4-BE49-F238E27FC236}">
              <a16:creationId xmlns:a16="http://schemas.microsoft.com/office/drawing/2014/main" xmlns="" id="{00000000-0008-0000-0600-000011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8" name="Text Box 105">
          <a:extLst>
            <a:ext uri="{FF2B5EF4-FFF2-40B4-BE49-F238E27FC236}">
              <a16:creationId xmlns:a16="http://schemas.microsoft.com/office/drawing/2014/main" xmlns="" id="{00000000-0008-0000-0600-000012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19" name="Text Box 106">
          <a:extLst>
            <a:ext uri="{FF2B5EF4-FFF2-40B4-BE49-F238E27FC236}">
              <a16:creationId xmlns:a16="http://schemas.microsoft.com/office/drawing/2014/main" xmlns="" id="{00000000-0008-0000-0600-000013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0" name="Text Box 107">
          <a:extLst>
            <a:ext uri="{FF2B5EF4-FFF2-40B4-BE49-F238E27FC236}">
              <a16:creationId xmlns:a16="http://schemas.microsoft.com/office/drawing/2014/main" xmlns="" id="{00000000-0008-0000-0600-000014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1" name="Text Box 108">
          <a:extLst>
            <a:ext uri="{FF2B5EF4-FFF2-40B4-BE49-F238E27FC236}">
              <a16:creationId xmlns:a16="http://schemas.microsoft.com/office/drawing/2014/main" xmlns="" id="{00000000-0008-0000-0600-000015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2" name="Text Box 109">
          <a:extLst>
            <a:ext uri="{FF2B5EF4-FFF2-40B4-BE49-F238E27FC236}">
              <a16:creationId xmlns:a16="http://schemas.microsoft.com/office/drawing/2014/main" xmlns="" id="{00000000-0008-0000-0600-000016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3" name="Text Box 110">
          <a:extLst>
            <a:ext uri="{FF2B5EF4-FFF2-40B4-BE49-F238E27FC236}">
              <a16:creationId xmlns:a16="http://schemas.microsoft.com/office/drawing/2014/main" xmlns="" id="{00000000-0008-0000-0600-000017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4" name="Text Box 111">
          <a:extLst>
            <a:ext uri="{FF2B5EF4-FFF2-40B4-BE49-F238E27FC236}">
              <a16:creationId xmlns:a16="http://schemas.microsoft.com/office/drawing/2014/main" xmlns="" id="{00000000-0008-0000-0600-000018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5" name="Text Box 112">
          <a:extLst>
            <a:ext uri="{FF2B5EF4-FFF2-40B4-BE49-F238E27FC236}">
              <a16:creationId xmlns:a16="http://schemas.microsoft.com/office/drawing/2014/main" xmlns="" id="{00000000-0008-0000-0600-000019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6" name="Text Box 113">
          <a:extLst>
            <a:ext uri="{FF2B5EF4-FFF2-40B4-BE49-F238E27FC236}">
              <a16:creationId xmlns:a16="http://schemas.microsoft.com/office/drawing/2014/main" xmlns="" id="{00000000-0008-0000-0600-00001A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7" name="Text Box 114">
          <a:extLst>
            <a:ext uri="{FF2B5EF4-FFF2-40B4-BE49-F238E27FC236}">
              <a16:creationId xmlns:a16="http://schemas.microsoft.com/office/drawing/2014/main" xmlns="" id="{00000000-0008-0000-0600-00001B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8" name="Text Box 115">
          <a:extLst>
            <a:ext uri="{FF2B5EF4-FFF2-40B4-BE49-F238E27FC236}">
              <a16:creationId xmlns:a16="http://schemas.microsoft.com/office/drawing/2014/main" xmlns="" id="{00000000-0008-0000-0600-00001C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29" name="Text Box 116">
          <a:extLst>
            <a:ext uri="{FF2B5EF4-FFF2-40B4-BE49-F238E27FC236}">
              <a16:creationId xmlns:a16="http://schemas.microsoft.com/office/drawing/2014/main" xmlns="" id="{00000000-0008-0000-0600-00001D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0" name="Text Box 117">
          <a:extLst>
            <a:ext uri="{FF2B5EF4-FFF2-40B4-BE49-F238E27FC236}">
              <a16:creationId xmlns:a16="http://schemas.microsoft.com/office/drawing/2014/main" xmlns="" id="{00000000-0008-0000-0600-00001E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1" name="Text Box 123">
          <a:extLst>
            <a:ext uri="{FF2B5EF4-FFF2-40B4-BE49-F238E27FC236}">
              <a16:creationId xmlns:a16="http://schemas.microsoft.com/office/drawing/2014/main" xmlns="" id="{00000000-0008-0000-0600-00001F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2" name="Text Box 124">
          <a:extLst>
            <a:ext uri="{FF2B5EF4-FFF2-40B4-BE49-F238E27FC236}">
              <a16:creationId xmlns:a16="http://schemas.microsoft.com/office/drawing/2014/main" xmlns="" id="{00000000-0008-0000-0600-000020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3" name="Text Box 125">
          <a:extLst>
            <a:ext uri="{FF2B5EF4-FFF2-40B4-BE49-F238E27FC236}">
              <a16:creationId xmlns:a16="http://schemas.microsoft.com/office/drawing/2014/main" xmlns="" id="{00000000-0008-0000-0600-000021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4" name="Text Box 126">
          <a:extLst>
            <a:ext uri="{FF2B5EF4-FFF2-40B4-BE49-F238E27FC236}">
              <a16:creationId xmlns:a16="http://schemas.microsoft.com/office/drawing/2014/main" xmlns="" id="{00000000-0008-0000-0600-000022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5" name="Text Box 127">
          <a:extLst>
            <a:ext uri="{FF2B5EF4-FFF2-40B4-BE49-F238E27FC236}">
              <a16:creationId xmlns:a16="http://schemas.microsoft.com/office/drawing/2014/main" xmlns="" id="{00000000-0008-0000-0600-000023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6" name="Text Box 128">
          <a:extLst>
            <a:ext uri="{FF2B5EF4-FFF2-40B4-BE49-F238E27FC236}">
              <a16:creationId xmlns:a16="http://schemas.microsoft.com/office/drawing/2014/main" xmlns="" id="{00000000-0008-0000-0600-000024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7" name="Text Box 129">
          <a:extLst>
            <a:ext uri="{FF2B5EF4-FFF2-40B4-BE49-F238E27FC236}">
              <a16:creationId xmlns:a16="http://schemas.microsoft.com/office/drawing/2014/main" xmlns="" id="{00000000-0008-0000-0600-000025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38" name="Text Box 130">
          <a:extLst>
            <a:ext uri="{FF2B5EF4-FFF2-40B4-BE49-F238E27FC236}">
              <a16:creationId xmlns:a16="http://schemas.microsoft.com/office/drawing/2014/main" xmlns="" id="{00000000-0008-0000-0600-000026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209550</xdr:rowOff>
    </xdr:to>
    <xdr:sp macro="" textlink="">
      <xdr:nvSpPr>
        <xdr:cNvPr id="6439" name="Text Box 119">
          <a:extLst>
            <a:ext uri="{FF2B5EF4-FFF2-40B4-BE49-F238E27FC236}">
              <a16:creationId xmlns:a16="http://schemas.microsoft.com/office/drawing/2014/main" xmlns="" id="{00000000-0008-0000-0600-000027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177</xdr:row>
      <xdr:rowOff>0</xdr:rowOff>
    </xdr:from>
    <xdr:to>
      <xdr:col>1</xdr:col>
      <xdr:colOff>2247900</xdr:colOff>
      <xdr:row>177</xdr:row>
      <xdr:rowOff>209550</xdr:rowOff>
    </xdr:to>
    <xdr:sp macro="" textlink="">
      <xdr:nvSpPr>
        <xdr:cNvPr id="6440" name="Text Box 120">
          <a:extLst>
            <a:ext uri="{FF2B5EF4-FFF2-40B4-BE49-F238E27FC236}">
              <a16:creationId xmlns:a16="http://schemas.microsoft.com/office/drawing/2014/main" xmlns="" id="{00000000-0008-0000-0600-000028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1" name="Text Box 95">
          <a:extLst>
            <a:ext uri="{FF2B5EF4-FFF2-40B4-BE49-F238E27FC236}">
              <a16:creationId xmlns:a16="http://schemas.microsoft.com/office/drawing/2014/main" xmlns="" id="{00000000-0008-0000-0600-000029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2" name="Text Box 96">
          <a:extLst>
            <a:ext uri="{FF2B5EF4-FFF2-40B4-BE49-F238E27FC236}">
              <a16:creationId xmlns:a16="http://schemas.microsoft.com/office/drawing/2014/main" xmlns="" id="{00000000-0008-0000-0600-00002A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3" name="Text Box 97">
          <a:extLst>
            <a:ext uri="{FF2B5EF4-FFF2-40B4-BE49-F238E27FC236}">
              <a16:creationId xmlns:a16="http://schemas.microsoft.com/office/drawing/2014/main" xmlns="" id="{00000000-0008-0000-0600-00002B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4" name="Text Box 98">
          <a:extLst>
            <a:ext uri="{FF2B5EF4-FFF2-40B4-BE49-F238E27FC236}">
              <a16:creationId xmlns:a16="http://schemas.microsoft.com/office/drawing/2014/main" xmlns="" id="{00000000-0008-0000-0600-00002C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5" name="Text Box 99">
          <a:extLst>
            <a:ext uri="{FF2B5EF4-FFF2-40B4-BE49-F238E27FC236}">
              <a16:creationId xmlns:a16="http://schemas.microsoft.com/office/drawing/2014/main" xmlns="" id="{00000000-0008-0000-0600-00002D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6" name="Text Box 100">
          <a:extLst>
            <a:ext uri="{FF2B5EF4-FFF2-40B4-BE49-F238E27FC236}">
              <a16:creationId xmlns:a16="http://schemas.microsoft.com/office/drawing/2014/main" xmlns="" id="{00000000-0008-0000-0600-00002E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7" name="Text Box 101">
          <a:extLst>
            <a:ext uri="{FF2B5EF4-FFF2-40B4-BE49-F238E27FC236}">
              <a16:creationId xmlns:a16="http://schemas.microsoft.com/office/drawing/2014/main" xmlns="" id="{00000000-0008-0000-0600-00002F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8" name="Text Box 102">
          <a:extLst>
            <a:ext uri="{FF2B5EF4-FFF2-40B4-BE49-F238E27FC236}">
              <a16:creationId xmlns:a16="http://schemas.microsoft.com/office/drawing/2014/main" xmlns="" id="{00000000-0008-0000-0600-000030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49" name="Text Box 103">
          <a:extLst>
            <a:ext uri="{FF2B5EF4-FFF2-40B4-BE49-F238E27FC236}">
              <a16:creationId xmlns:a16="http://schemas.microsoft.com/office/drawing/2014/main" xmlns="" id="{00000000-0008-0000-0600-000031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0" name="Text Box 104">
          <a:extLst>
            <a:ext uri="{FF2B5EF4-FFF2-40B4-BE49-F238E27FC236}">
              <a16:creationId xmlns:a16="http://schemas.microsoft.com/office/drawing/2014/main" xmlns="" id="{00000000-0008-0000-0600-000032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1" name="Text Box 105">
          <a:extLst>
            <a:ext uri="{FF2B5EF4-FFF2-40B4-BE49-F238E27FC236}">
              <a16:creationId xmlns:a16="http://schemas.microsoft.com/office/drawing/2014/main" xmlns="" id="{00000000-0008-0000-0600-000033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2" name="Text Box 106">
          <a:extLst>
            <a:ext uri="{FF2B5EF4-FFF2-40B4-BE49-F238E27FC236}">
              <a16:creationId xmlns:a16="http://schemas.microsoft.com/office/drawing/2014/main" xmlns="" id="{00000000-0008-0000-0600-000034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3" name="Text Box 107">
          <a:extLst>
            <a:ext uri="{FF2B5EF4-FFF2-40B4-BE49-F238E27FC236}">
              <a16:creationId xmlns:a16="http://schemas.microsoft.com/office/drawing/2014/main" xmlns="" id="{00000000-0008-0000-0600-000035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4" name="Text Box 108">
          <a:extLst>
            <a:ext uri="{FF2B5EF4-FFF2-40B4-BE49-F238E27FC236}">
              <a16:creationId xmlns:a16="http://schemas.microsoft.com/office/drawing/2014/main" xmlns="" id="{00000000-0008-0000-0600-000036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5" name="Text Box 109">
          <a:extLst>
            <a:ext uri="{FF2B5EF4-FFF2-40B4-BE49-F238E27FC236}">
              <a16:creationId xmlns:a16="http://schemas.microsoft.com/office/drawing/2014/main" xmlns="" id="{00000000-0008-0000-0600-000037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6" name="Text Box 110">
          <a:extLst>
            <a:ext uri="{FF2B5EF4-FFF2-40B4-BE49-F238E27FC236}">
              <a16:creationId xmlns:a16="http://schemas.microsoft.com/office/drawing/2014/main" xmlns="" id="{00000000-0008-0000-0600-000038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7" name="Text Box 111">
          <a:extLst>
            <a:ext uri="{FF2B5EF4-FFF2-40B4-BE49-F238E27FC236}">
              <a16:creationId xmlns:a16="http://schemas.microsoft.com/office/drawing/2014/main" xmlns="" id="{00000000-0008-0000-0600-000039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8" name="Text Box 112">
          <a:extLst>
            <a:ext uri="{FF2B5EF4-FFF2-40B4-BE49-F238E27FC236}">
              <a16:creationId xmlns:a16="http://schemas.microsoft.com/office/drawing/2014/main" xmlns="" id="{00000000-0008-0000-0600-00003A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59" name="Text Box 113">
          <a:extLst>
            <a:ext uri="{FF2B5EF4-FFF2-40B4-BE49-F238E27FC236}">
              <a16:creationId xmlns:a16="http://schemas.microsoft.com/office/drawing/2014/main" xmlns="" id="{00000000-0008-0000-0600-00003B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0" name="Text Box 114">
          <a:extLst>
            <a:ext uri="{FF2B5EF4-FFF2-40B4-BE49-F238E27FC236}">
              <a16:creationId xmlns:a16="http://schemas.microsoft.com/office/drawing/2014/main" xmlns="" id="{00000000-0008-0000-0600-00003C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1" name="Text Box 115">
          <a:extLst>
            <a:ext uri="{FF2B5EF4-FFF2-40B4-BE49-F238E27FC236}">
              <a16:creationId xmlns:a16="http://schemas.microsoft.com/office/drawing/2014/main" xmlns="" id="{00000000-0008-0000-0600-00003D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2" name="Text Box 116">
          <a:extLst>
            <a:ext uri="{FF2B5EF4-FFF2-40B4-BE49-F238E27FC236}">
              <a16:creationId xmlns:a16="http://schemas.microsoft.com/office/drawing/2014/main" xmlns="" id="{00000000-0008-0000-0600-00003E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3" name="Text Box 117">
          <a:extLst>
            <a:ext uri="{FF2B5EF4-FFF2-40B4-BE49-F238E27FC236}">
              <a16:creationId xmlns:a16="http://schemas.microsoft.com/office/drawing/2014/main" xmlns="" id="{00000000-0008-0000-0600-00003F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4" name="Text Box 123">
          <a:extLst>
            <a:ext uri="{FF2B5EF4-FFF2-40B4-BE49-F238E27FC236}">
              <a16:creationId xmlns:a16="http://schemas.microsoft.com/office/drawing/2014/main" xmlns="" id="{00000000-0008-0000-0600-000040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5" name="Text Box 124">
          <a:extLst>
            <a:ext uri="{FF2B5EF4-FFF2-40B4-BE49-F238E27FC236}">
              <a16:creationId xmlns:a16="http://schemas.microsoft.com/office/drawing/2014/main" xmlns="" id="{00000000-0008-0000-0600-000041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6" name="Text Box 125">
          <a:extLst>
            <a:ext uri="{FF2B5EF4-FFF2-40B4-BE49-F238E27FC236}">
              <a16:creationId xmlns:a16="http://schemas.microsoft.com/office/drawing/2014/main" xmlns="" id="{00000000-0008-0000-0600-000042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7" name="Text Box 126">
          <a:extLst>
            <a:ext uri="{FF2B5EF4-FFF2-40B4-BE49-F238E27FC236}">
              <a16:creationId xmlns:a16="http://schemas.microsoft.com/office/drawing/2014/main" xmlns="" id="{00000000-0008-0000-0600-000043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8" name="Text Box 127">
          <a:extLst>
            <a:ext uri="{FF2B5EF4-FFF2-40B4-BE49-F238E27FC236}">
              <a16:creationId xmlns:a16="http://schemas.microsoft.com/office/drawing/2014/main" xmlns="" id="{00000000-0008-0000-0600-000044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69" name="Text Box 128">
          <a:extLst>
            <a:ext uri="{FF2B5EF4-FFF2-40B4-BE49-F238E27FC236}">
              <a16:creationId xmlns:a16="http://schemas.microsoft.com/office/drawing/2014/main" xmlns="" id="{00000000-0008-0000-0600-000045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70" name="Text Box 129">
          <a:extLst>
            <a:ext uri="{FF2B5EF4-FFF2-40B4-BE49-F238E27FC236}">
              <a16:creationId xmlns:a16="http://schemas.microsoft.com/office/drawing/2014/main" xmlns="" id="{00000000-0008-0000-0600-000046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177</xdr:row>
      <xdr:rowOff>19050</xdr:rowOff>
    </xdr:to>
    <xdr:sp macro="" textlink="">
      <xdr:nvSpPr>
        <xdr:cNvPr id="6471" name="Text Box 130">
          <a:extLst>
            <a:ext uri="{FF2B5EF4-FFF2-40B4-BE49-F238E27FC236}">
              <a16:creationId xmlns:a16="http://schemas.microsoft.com/office/drawing/2014/main" xmlns="" id="{00000000-0008-0000-0600-000047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333375</xdr:rowOff>
    </xdr:from>
    <xdr:to>
      <xdr:col>1</xdr:col>
      <xdr:colOff>2247900</xdr:colOff>
      <xdr:row>177</xdr:row>
      <xdr:rowOff>209550</xdr:rowOff>
    </xdr:to>
    <xdr:sp macro="" textlink="">
      <xdr:nvSpPr>
        <xdr:cNvPr id="6472" name="Text Box 119">
          <a:extLst>
            <a:ext uri="{FF2B5EF4-FFF2-40B4-BE49-F238E27FC236}">
              <a16:creationId xmlns:a16="http://schemas.microsoft.com/office/drawing/2014/main" xmlns="" id="{00000000-0008-0000-0600-000048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333375</xdr:rowOff>
    </xdr:from>
    <xdr:to>
      <xdr:col>1</xdr:col>
      <xdr:colOff>2247900</xdr:colOff>
      <xdr:row>177</xdr:row>
      <xdr:rowOff>209550</xdr:rowOff>
    </xdr:to>
    <xdr:sp macro="" textlink="">
      <xdr:nvSpPr>
        <xdr:cNvPr id="6473" name="Text Box 120">
          <a:extLst>
            <a:ext uri="{FF2B5EF4-FFF2-40B4-BE49-F238E27FC236}">
              <a16:creationId xmlns:a16="http://schemas.microsoft.com/office/drawing/2014/main" xmlns="" id="{00000000-0008-0000-0600-000049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74" name="Text Box 95">
          <a:extLst>
            <a:ext uri="{FF2B5EF4-FFF2-40B4-BE49-F238E27FC236}">
              <a16:creationId xmlns:a16="http://schemas.microsoft.com/office/drawing/2014/main" xmlns="" id="{00000000-0008-0000-0600-00004A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75" name="Text Box 96">
          <a:extLst>
            <a:ext uri="{FF2B5EF4-FFF2-40B4-BE49-F238E27FC236}">
              <a16:creationId xmlns:a16="http://schemas.microsoft.com/office/drawing/2014/main" xmlns="" id="{00000000-0008-0000-0600-00004B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76" name="Text Box 97">
          <a:extLst>
            <a:ext uri="{FF2B5EF4-FFF2-40B4-BE49-F238E27FC236}">
              <a16:creationId xmlns:a16="http://schemas.microsoft.com/office/drawing/2014/main" xmlns="" id="{00000000-0008-0000-0600-00004C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77" name="Text Box 98">
          <a:extLst>
            <a:ext uri="{FF2B5EF4-FFF2-40B4-BE49-F238E27FC236}">
              <a16:creationId xmlns:a16="http://schemas.microsoft.com/office/drawing/2014/main" xmlns="" id="{00000000-0008-0000-0600-00004D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78" name="Text Box 99">
          <a:extLst>
            <a:ext uri="{FF2B5EF4-FFF2-40B4-BE49-F238E27FC236}">
              <a16:creationId xmlns:a16="http://schemas.microsoft.com/office/drawing/2014/main" xmlns="" id="{00000000-0008-0000-0600-00004E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79" name="Text Box 100">
          <a:extLst>
            <a:ext uri="{FF2B5EF4-FFF2-40B4-BE49-F238E27FC236}">
              <a16:creationId xmlns:a16="http://schemas.microsoft.com/office/drawing/2014/main" xmlns="" id="{00000000-0008-0000-0600-00004F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0" name="Text Box 101">
          <a:extLst>
            <a:ext uri="{FF2B5EF4-FFF2-40B4-BE49-F238E27FC236}">
              <a16:creationId xmlns:a16="http://schemas.microsoft.com/office/drawing/2014/main" xmlns="" id="{00000000-0008-0000-0600-000050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1" name="Text Box 102">
          <a:extLst>
            <a:ext uri="{FF2B5EF4-FFF2-40B4-BE49-F238E27FC236}">
              <a16:creationId xmlns:a16="http://schemas.microsoft.com/office/drawing/2014/main" xmlns="" id="{00000000-0008-0000-0600-000051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2" name="Text Box 103">
          <a:extLst>
            <a:ext uri="{FF2B5EF4-FFF2-40B4-BE49-F238E27FC236}">
              <a16:creationId xmlns:a16="http://schemas.microsoft.com/office/drawing/2014/main" xmlns="" id="{00000000-0008-0000-0600-000052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3" name="Text Box 104">
          <a:extLst>
            <a:ext uri="{FF2B5EF4-FFF2-40B4-BE49-F238E27FC236}">
              <a16:creationId xmlns:a16="http://schemas.microsoft.com/office/drawing/2014/main" xmlns="" id="{00000000-0008-0000-0600-000053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4" name="Text Box 105">
          <a:extLst>
            <a:ext uri="{FF2B5EF4-FFF2-40B4-BE49-F238E27FC236}">
              <a16:creationId xmlns:a16="http://schemas.microsoft.com/office/drawing/2014/main" xmlns="" id="{00000000-0008-0000-0600-000054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5" name="Text Box 106">
          <a:extLst>
            <a:ext uri="{FF2B5EF4-FFF2-40B4-BE49-F238E27FC236}">
              <a16:creationId xmlns:a16="http://schemas.microsoft.com/office/drawing/2014/main" xmlns="" id="{00000000-0008-0000-0600-000055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6" name="Text Box 107">
          <a:extLst>
            <a:ext uri="{FF2B5EF4-FFF2-40B4-BE49-F238E27FC236}">
              <a16:creationId xmlns:a16="http://schemas.microsoft.com/office/drawing/2014/main" xmlns="" id="{00000000-0008-0000-0600-000056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7" name="Text Box 108">
          <a:extLst>
            <a:ext uri="{FF2B5EF4-FFF2-40B4-BE49-F238E27FC236}">
              <a16:creationId xmlns:a16="http://schemas.microsoft.com/office/drawing/2014/main" xmlns="" id="{00000000-0008-0000-0600-000057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8" name="Text Box 109">
          <a:extLst>
            <a:ext uri="{FF2B5EF4-FFF2-40B4-BE49-F238E27FC236}">
              <a16:creationId xmlns:a16="http://schemas.microsoft.com/office/drawing/2014/main" xmlns="" id="{00000000-0008-0000-0600-000058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89" name="Text Box 110">
          <a:extLst>
            <a:ext uri="{FF2B5EF4-FFF2-40B4-BE49-F238E27FC236}">
              <a16:creationId xmlns:a16="http://schemas.microsoft.com/office/drawing/2014/main" xmlns="" id="{00000000-0008-0000-0600-000059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0" name="Text Box 111">
          <a:extLst>
            <a:ext uri="{FF2B5EF4-FFF2-40B4-BE49-F238E27FC236}">
              <a16:creationId xmlns:a16="http://schemas.microsoft.com/office/drawing/2014/main" xmlns="" id="{00000000-0008-0000-0600-00005A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1" name="Text Box 112">
          <a:extLst>
            <a:ext uri="{FF2B5EF4-FFF2-40B4-BE49-F238E27FC236}">
              <a16:creationId xmlns:a16="http://schemas.microsoft.com/office/drawing/2014/main" xmlns="" id="{00000000-0008-0000-0600-00005B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2" name="Text Box 113">
          <a:extLst>
            <a:ext uri="{FF2B5EF4-FFF2-40B4-BE49-F238E27FC236}">
              <a16:creationId xmlns:a16="http://schemas.microsoft.com/office/drawing/2014/main" xmlns="" id="{00000000-0008-0000-0600-00005C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3" name="Text Box 114">
          <a:extLst>
            <a:ext uri="{FF2B5EF4-FFF2-40B4-BE49-F238E27FC236}">
              <a16:creationId xmlns:a16="http://schemas.microsoft.com/office/drawing/2014/main" xmlns="" id="{00000000-0008-0000-0600-00005D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4" name="Text Box 115">
          <a:extLst>
            <a:ext uri="{FF2B5EF4-FFF2-40B4-BE49-F238E27FC236}">
              <a16:creationId xmlns:a16="http://schemas.microsoft.com/office/drawing/2014/main" xmlns="" id="{00000000-0008-0000-0600-00005E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5" name="Text Box 116">
          <a:extLst>
            <a:ext uri="{FF2B5EF4-FFF2-40B4-BE49-F238E27FC236}">
              <a16:creationId xmlns:a16="http://schemas.microsoft.com/office/drawing/2014/main" xmlns="" id="{00000000-0008-0000-0600-00005F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6" name="Text Box 117">
          <a:extLst>
            <a:ext uri="{FF2B5EF4-FFF2-40B4-BE49-F238E27FC236}">
              <a16:creationId xmlns:a16="http://schemas.microsoft.com/office/drawing/2014/main" xmlns="" id="{00000000-0008-0000-0600-000060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7" name="Text Box 123">
          <a:extLst>
            <a:ext uri="{FF2B5EF4-FFF2-40B4-BE49-F238E27FC236}">
              <a16:creationId xmlns:a16="http://schemas.microsoft.com/office/drawing/2014/main" xmlns="" id="{00000000-0008-0000-0600-000061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8" name="Text Box 124">
          <a:extLst>
            <a:ext uri="{FF2B5EF4-FFF2-40B4-BE49-F238E27FC236}">
              <a16:creationId xmlns:a16="http://schemas.microsoft.com/office/drawing/2014/main" xmlns="" id="{00000000-0008-0000-0600-000062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499" name="Text Box 125">
          <a:extLst>
            <a:ext uri="{FF2B5EF4-FFF2-40B4-BE49-F238E27FC236}">
              <a16:creationId xmlns:a16="http://schemas.microsoft.com/office/drawing/2014/main" xmlns="" id="{00000000-0008-0000-0600-000063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500" name="Text Box 126">
          <a:extLst>
            <a:ext uri="{FF2B5EF4-FFF2-40B4-BE49-F238E27FC236}">
              <a16:creationId xmlns:a16="http://schemas.microsoft.com/office/drawing/2014/main" xmlns="" id="{00000000-0008-0000-0600-000064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501" name="Text Box 127">
          <a:extLst>
            <a:ext uri="{FF2B5EF4-FFF2-40B4-BE49-F238E27FC236}">
              <a16:creationId xmlns:a16="http://schemas.microsoft.com/office/drawing/2014/main" xmlns="" id="{00000000-0008-0000-0600-000065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502" name="Text Box 128">
          <a:extLst>
            <a:ext uri="{FF2B5EF4-FFF2-40B4-BE49-F238E27FC236}">
              <a16:creationId xmlns:a16="http://schemas.microsoft.com/office/drawing/2014/main" xmlns="" id="{00000000-0008-0000-0600-000066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503" name="Text Box 129">
          <a:extLst>
            <a:ext uri="{FF2B5EF4-FFF2-40B4-BE49-F238E27FC236}">
              <a16:creationId xmlns:a16="http://schemas.microsoft.com/office/drawing/2014/main" xmlns="" id="{00000000-0008-0000-0600-000067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0</xdr:rowOff>
    </xdr:from>
    <xdr:to>
      <xdr:col>1</xdr:col>
      <xdr:colOff>2247900</xdr:colOff>
      <xdr:row>178</xdr:row>
      <xdr:rowOff>0</xdr:rowOff>
    </xdr:to>
    <xdr:sp macro="" textlink="">
      <xdr:nvSpPr>
        <xdr:cNvPr id="6504" name="Text Box 130">
          <a:extLst>
            <a:ext uri="{FF2B5EF4-FFF2-40B4-BE49-F238E27FC236}">
              <a16:creationId xmlns:a16="http://schemas.microsoft.com/office/drawing/2014/main" xmlns="" id="{00000000-0008-0000-0600-000068190000}"/>
            </a:ext>
          </a:extLst>
        </xdr:cNvPr>
        <xdr:cNvSpPr txBox="1">
          <a:spLocks noChangeArrowheads="1"/>
        </xdr:cNvSpPr>
      </xdr:nvSpPr>
      <xdr:spPr bwMode="auto">
        <a:xfrm>
          <a:off x="2809875" y="85648800"/>
          <a:ext cx="857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333375</xdr:rowOff>
    </xdr:from>
    <xdr:to>
      <xdr:col>1</xdr:col>
      <xdr:colOff>2247900</xdr:colOff>
      <xdr:row>178</xdr:row>
      <xdr:rowOff>0</xdr:rowOff>
    </xdr:to>
    <xdr:sp macro="" textlink="">
      <xdr:nvSpPr>
        <xdr:cNvPr id="6505" name="Text Box 119">
          <a:extLst>
            <a:ext uri="{FF2B5EF4-FFF2-40B4-BE49-F238E27FC236}">
              <a16:creationId xmlns:a16="http://schemas.microsoft.com/office/drawing/2014/main" xmlns="" id="{00000000-0008-0000-0600-000069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2162175</xdr:colOff>
      <xdr:row>176</xdr:row>
      <xdr:rowOff>333375</xdr:rowOff>
    </xdr:from>
    <xdr:to>
      <xdr:col>1</xdr:col>
      <xdr:colOff>2247900</xdr:colOff>
      <xdr:row>178</xdr:row>
      <xdr:rowOff>0</xdr:rowOff>
    </xdr:to>
    <xdr:sp macro="" textlink="">
      <xdr:nvSpPr>
        <xdr:cNvPr id="6506" name="Text Box 120">
          <a:extLst>
            <a:ext uri="{FF2B5EF4-FFF2-40B4-BE49-F238E27FC236}">
              <a16:creationId xmlns:a16="http://schemas.microsoft.com/office/drawing/2014/main" xmlns="" id="{00000000-0008-0000-0600-00006A190000}"/>
            </a:ext>
          </a:extLst>
        </xdr:cNvPr>
        <xdr:cNvSpPr txBox="1">
          <a:spLocks noChangeArrowheads="1"/>
        </xdr:cNvSpPr>
      </xdr:nvSpPr>
      <xdr:spPr bwMode="auto">
        <a:xfrm>
          <a:off x="2809875" y="85820250"/>
          <a:ext cx="857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af/Documents/0n-Dole-Ponikva-Lo&#269;e/razpisna%20dokumantacija/0n-popis%20TK%20vodi-%203in%204faz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PO3-POPIS 5"/>
      <sheetName val="2_PO3-POPIS 6"/>
      <sheetName val="3_PO4-POPIS 7"/>
      <sheetName val="4_PO4-POPIS 8"/>
      <sheetName val="REKAPITULACIJA"/>
    </sheetNames>
    <sheetDataSet>
      <sheetData sheetId="0">
        <row r="4">
          <cell r="B4" t="str">
            <v>Cesta R3-687/7207 Dole - Ponikva - Loče od km 6,140 do km 7,800</v>
          </cell>
        </row>
      </sheetData>
      <sheetData sheetId="1"/>
      <sheetData sheetId="2">
        <row r="4">
          <cell r="B4" t="str">
            <v>Cesta R3-687/7207 Dole - Ponikva - Loče od km 7,800 do km 8,500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1"/>
  <sheetViews>
    <sheetView view="pageLayout" zoomScaleNormal="100" workbookViewId="0">
      <selection activeCell="E22" sqref="E22"/>
    </sheetView>
  </sheetViews>
  <sheetFormatPr defaultRowHeight="12.75"/>
  <sheetData>
    <row r="8" spans="1:9" ht="26.25">
      <c r="A8" s="2038" t="s">
        <v>886</v>
      </c>
      <c r="B8" s="2038"/>
      <c r="C8" s="2038"/>
      <c r="D8" s="2038"/>
      <c r="E8" s="2038"/>
      <c r="F8" s="2038"/>
      <c r="G8" s="2038"/>
      <c r="H8" s="2038"/>
      <c r="I8" s="2038"/>
    </row>
    <row r="9" spans="1:9" ht="26.25">
      <c r="A9" s="1459"/>
      <c r="B9" s="1459"/>
      <c r="C9" s="1459"/>
      <c r="D9" s="1459"/>
      <c r="E9" s="1459"/>
      <c r="F9" s="1459"/>
      <c r="G9" s="1459"/>
      <c r="H9" s="1459"/>
      <c r="I9" s="1459"/>
    </row>
    <row r="10" spans="1:9">
      <c r="A10" s="2039"/>
      <c r="B10" s="2039"/>
      <c r="C10" s="2039"/>
      <c r="D10" s="2039"/>
      <c r="E10" s="2039"/>
      <c r="F10" s="2039"/>
      <c r="G10" s="2039"/>
      <c r="H10" s="2039"/>
      <c r="I10" s="2039"/>
    </row>
    <row r="11" spans="1:9">
      <c r="A11" s="2040" t="s">
        <v>914</v>
      </c>
      <c r="B11" s="2041"/>
      <c r="C11" s="2041"/>
      <c r="D11" s="2041"/>
      <c r="E11" s="2041"/>
      <c r="F11" s="2041"/>
      <c r="G11" s="2041"/>
      <c r="H11" s="2041"/>
      <c r="I11" s="2041"/>
    </row>
    <row r="12" spans="1:9">
      <c r="A12" s="2041"/>
      <c r="B12" s="2041"/>
      <c r="C12" s="2041"/>
      <c r="D12" s="2041"/>
      <c r="E12" s="2041"/>
      <c r="F12" s="2041"/>
      <c r="G12" s="2041"/>
      <c r="H12" s="2041"/>
      <c r="I12" s="2041"/>
    </row>
    <row r="13" spans="1:9">
      <c r="A13" s="2041"/>
      <c r="B13" s="2041"/>
      <c r="C13" s="2041"/>
      <c r="D13" s="2041"/>
      <c r="E13" s="2041"/>
      <c r="F13" s="2041"/>
      <c r="G13" s="2041"/>
      <c r="H13" s="2041"/>
      <c r="I13" s="2041"/>
    </row>
    <row r="18" spans="2:2">
      <c r="B18" s="5"/>
    </row>
    <row r="19" spans="2:2">
      <c r="B19" s="5"/>
    </row>
    <row r="20" spans="2:2">
      <c r="B20" s="5"/>
    </row>
    <row r="21" spans="2:2">
      <c r="B21" s="5"/>
    </row>
  </sheetData>
  <sheetProtection password="C676" sheet="1" objects="1" scenarios="1"/>
  <mergeCells count="3">
    <mergeCell ref="A8:I8"/>
    <mergeCell ref="A10:I10"/>
    <mergeCell ref="A11:I13"/>
  </mergeCells>
  <pageMargins left="0.7" right="0.7" top="0.75" bottom="0.75" header="0.3" footer="0.3"/>
  <pageSetup paperSize="9" orientation="portrait" r:id="rId1"/>
  <headerFooter>
    <oddHeader>&amp;C&amp;"Arial,Poševno"&amp;K00-034Dole-Ponikva 3.in 4.faza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tabColor theme="9" tint="0.39997558519241921"/>
  </sheetPr>
  <dimension ref="A1:K24"/>
  <sheetViews>
    <sheetView view="pageLayout" zoomScaleNormal="100" workbookViewId="0">
      <selection activeCell="G22" sqref="G22"/>
    </sheetView>
  </sheetViews>
  <sheetFormatPr defaultRowHeight="12.75"/>
  <cols>
    <col min="5" max="5" width="10.140625" bestFit="1" customWidth="1"/>
    <col min="7" max="7" width="16.140625" customWidth="1"/>
  </cols>
  <sheetData>
    <row r="1" spans="1:11" ht="15.75">
      <c r="A1" s="729" t="s">
        <v>656</v>
      </c>
      <c r="B1" s="94"/>
      <c r="C1" s="94"/>
      <c r="D1" s="94"/>
      <c r="E1" s="94"/>
      <c r="F1" s="94"/>
      <c r="G1" s="94"/>
    </row>
    <row r="2" spans="1:11" ht="16.5" thickBot="1">
      <c r="A2" s="729"/>
      <c r="B2" s="94"/>
      <c r="C2" s="94"/>
      <c r="D2" s="94"/>
      <c r="E2" s="94"/>
      <c r="F2" s="94"/>
      <c r="G2" s="94"/>
    </row>
    <row r="3" spans="1:11" ht="15" customHeight="1" thickBot="1">
      <c r="A3" s="86" t="s">
        <v>210</v>
      </c>
      <c r="B3" s="95"/>
      <c r="C3" s="87" t="s">
        <v>211</v>
      </c>
      <c r="D3" s="88" t="s">
        <v>212</v>
      </c>
      <c r="E3" s="96"/>
      <c r="F3" s="97"/>
      <c r="G3" s="89" t="s">
        <v>213</v>
      </c>
    </row>
    <row r="4" spans="1:11" ht="15" customHeight="1">
      <c r="A4" s="90"/>
      <c r="B4" s="98" t="s">
        <v>214</v>
      </c>
      <c r="C4" s="91"/>
      <c r="D4" s="92"/>
      <c r="E4" s="99"/>
      <c r="F4" s="100"/>
      <c r="G4" s="14"/>
    </row>
    <row r="5" spans="1:11" ht="15" customHeight="1">
      <c r="A5" s="90" t="s">
        <v>21</v>
      </c>
      <c r="B5" s="99"/>
      <c r="C5" s="91" t="s">
        <v>216</v>
      </c>
      <c r="D5" s="92" t="s">
        <v>222</v>
      </c>
      <c r="E5" s="99"/>
      <c r="F5" s="100"/>
      <c r="G5" s="14">
        <f>'objekti-OZ-PO'!F169</f>
        <v>4640</v>
      </c>
    </row>
    <row r="6" spans="1:11" ht="15" customHeight="1">
      <c r="A6" s="90" t="s">
        <v>12</v>
      </c>
      <c r="B6" s="99"/>
      <c r="C6" s="91" t="s">
        <v>217</v>
      </c>
      <c r="D6" s="92" t="s">
        <v>221</v>
      </c>
      <c r="E6" s="99"/>
      <c r="F6" s="100"/>
      <c r="G6" s="14">
        <f>'objekti-OZ-PO'!M169</f>
        <v>2190</v>
      </c>
    </row>
    <row r="7" spans="1:11" ht="15" customHeight="1">
      <c r="A7" s="90" t="s">
        <v>15</v>
      </c>
      <c r="B7" s="99"/>
      <c r="C7" s="91" t="s">
        <v>218</v>
      </c>
      <c r="D7" s="92" t="s">
        <v>223</v>
      </c>
      <c r="E7" s="99"/>
      <c r="F7" s="100"/>
      <c r="G7" s="1225">
        <f>'objekti-OZ-PO'!T169</f>
        <v>6600</v>
      </c>
      <c r="H7" s="1226"/>
      <c r="I7" s="1226"/>
      <c r="J7" s="1226"/>
      <c r="K7" s="1224"/>
    </row>
    <row r="8" spans="1:11" ht="15" customHeight="1">
      <c r="A8" s="90" t="s">
        <v>16</v>
      </c>
      <c r="B8" s="99"/>
      <c r="C8" s="91" t="s">
        <v>219</v>
      </c>
      <c r="D8" s="92" t="s">
        <v>223</v>
      </c>
      <c r="E8" s="99"/>
      <c r="F8" s="100"/>
      <c r="G8" s="14">
        <f>'objekti-OZ-PO'!AA169</f>
        <v>7920</v>
      </c>
    </row>
    <row r="9" spans="1:11" ht="15" customHeight="1">
      <c r="A9" s="90" t="s">
        <v>207</v>
      </c>
      <c r="B9" s="99"/>
      <c r="C9" s="91" t="s">
        <v>220</v>
      </c>
      <c r="D9" s="92" t="s">
        <v>222</v>
      </c>
      <c r="E9" s="99"/>
      <c r="F9" s="100"/>
      <c r="G9" s="14">
        <f>'objekti-OZ-PO'!AH169</f>
        <v>5000</v>
      </c>
    </row>
    <row r="10" spans="1:11" ht="15" customHeight="1" thickBot="1">
      <c r="A10" s="90"/>
      <c r="B10" s="99"/>
      <c r="C10" s="91"/>
      <c r="D10" s="92"/>
      <c r="E10" s="99"/>
      <c r="F10" s="100"/>
      <c r="G10" s="14"/>
    </row>
    <row r="11" spans="1:11" ht="15" customHeight="1" thickBot="1">
      <c r="A11" s="7"/>
      <c r="B11" s="93" t="s">
        <v>654</v>
      </c>
      <c r="C11" s="8"/>
      <c r="D11" s="9"/>
      <c r="E11" s="9"/>
      <c r="F11" s="101"/>
      <c r="G11" s="102">
        <f>G5+G6+G7+G8+G9</f>
        <v>26350</v>
      </c>
    </row>
    <row r="12" spans="1:11" ht="15" customHeight="1" thickBot="1">
      <c r="A12" s="728"/>
      <c r="B12" s="93"/>
      <c r="C12" s="8"/>
      <c r="D12" s="9"/>
      <c r="E12" s="9"/>
      <c r="F12" s="101"/>
      <c r="G12" s="97"/>
    </row>
    <row r="13" spans="1:11" ht="15" customHeight="1">
      <c r="A13" s="90"/>
      <c r="B13" s="98" t="s">
        <v>224</v>
      </c>
      <c r="C13" s="91"/>
      <c r="D13" s="92"/>
      <c r="E13" s="99"/>
      <c r="F13" s="100"/>
      <c r="G13" s="14"/>
    </row>
    <row r="14" spans="1:11" ht="15" customHeight="1">
      <c r="A14" s="90" t="s">
        <v>21</v>
      </c>
      <c r="B14" s="99"/>
      <c r="C14" s="91" t="s">
        <v>226</v>
      </c>
      <c r="D14" s="92" t="s">
        <v>225</v>
      </c>
      <c r="E14" s="99"/>
      <c r="F14" s="100"/>
      <c r="G14" s="14">
        <f>prepusti!F95</f>
        <v>2120</v>
      </c>
    </row>
    <row r="15" spans="1:11" ht="15" customHeight="1" thickBot="1">
      <c r="A15" s="90" t="s">
        <v>21</v>
      </c>
      <c r="B15" s="99"/>
      <c r="C15" s="91" t="s">
        <v>227</v>
      </c>
      <c r="D15" s="92" t="s">
        <v>225</v>
      </c>
      <c r="E15" s="99"/>
      <c r="F15" s="100"/>
      <c r="G15" s="14">
        <f>prepusti!M95</f>
        <v>1920</v>
      </c>
    </row>
    <row r="16" spans="1:11" ht="15" customHeight="1" thickBot="1">
      <c r="A16" s="7"/>
      <c r="B16" s="93" t="s">
        <v>655</v>
      </c>
      <c r="C16" s="8"/>
      <c r="D16" s="9"/>
      <c r="E16" s="9"/>
      <c r="F16" s="101"/>
      <c r="G16" s="102">
        <f>SUM(G14:G15)</f>
        <v>4040</v>
      </c>
    </row>
    <row r="17" spans="1:7">
      <c r="A17" s="94"/>
      <c r="B17" s="94"/>
      <c r="C17" s="94"/>
      <c r="D17" s="94"/>
      <c r="E17" s="94"/>
      <c r="F17" s="94"/>
      <c r="G17" s="94"/>
    </row>
    <row r="18" spans="1:7">
      <c r="A18" s="94"/>
      <c r="B18" s="94"/>
      <c r="C18" s="94"/>
      <c r="D18" s="94"/>
      <c r="E18" s="94"/>
      <c r="F18" s="94"/>
      <c r="G18" s="94"/>
    </row>
    <row r="19" spans="1:7" ht="13.5" thickBot="1">
      <c r="F19" s="94"/>
      <c r="G19" s="94"/>
    </row>
    <row r="20" spans="1:7" ht="16.5" thickBot="1">
      <c r="A20" s="94"/>
      <c r="B20" s="94"/>
      <c r="C20" s="2114" t="s">
        <v>648</v>
      </c>
      <c r="D20" s="2115"/>
      <c r="E20" s="2115"/>
      <c r="F20" s="727"/>
      <c r="G20" s="1416">
        <f>G11+G16</f>
        <v>30390</v>
      </c>
    </row>
    <row r="21" spans="1:7">
      <c r="A21" s="94"/>
      <c r="B21" s="94"/>
      <c r="C21" s="1411" t="s">
        <v>274</v>
      </c>
      <c r="D21" s="1412"/>
      <c r="E21" s="1412"/>
      <c r="F21" s="1412"/>
      <c r="G21" s="1415">
        <f>G20*0.022</f>
        <v>668.57999999999993</v>
      </c>
    </row>
    <row r="22" spans="1:7">
      <c r="A22" s="94"/>
      <c r="B22" s="94"/>
      <c r="C22" s="1413" t="s">
        <v>855</v>
      </c>
      <c r="D22" s="99"/>
      <c r="E22" s="99"/>
      <c r="F22" s="99"/>
      <c r="G22" s="1414">
        <f>G20+G21</f>
        <v>31058.58</v>
      </c>
    </row>
    <row r="23" spans="1:7">
      <c r="A23" s="94"/>
      <c r="B23" s="94"/>
      <c r="C23" s="94"/>
      <c r="D23" s="94"/>
      <c r="E23" s="94"/>
      <c r="F23" s="94"/>
      <c r="G23" s="94"/>
    </row>
    <row r="24" spans="1:7">
      <c r="A24" s="94"/>
      <c r="B24" s="94"/>
      <c r="C24" s="94"/>
      <c r="D24" s="94"/>
      <c r="E24" s="94"/>
      <c r="F24" s="94"/>
      <c r="G24" s="94"/>
    </row>
  </sheetData>
  <sheetProtection password="C676" sheet="1" objects="1" scenarios="1"/>
  <mergeCells count="1">
    <mergeCell ref="C20:E20"/>
  </mergeCells>
  <pageMargins left="0.7" right="0.7" top="0.75" bottom="0.75" header="0.3" footer="0.3"/>
  <pageSetup paperSize="9" orientation="portrait" r:id="rId1"/>
  <headerFooter>
    <oddHeader>&amp;L&amp;K00-024&amp;F&amp;R&amp;A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tabColor theme="3" tint="0.59999389629810485"/>
  </sheetPr>
  <dimension ref="A1:K123"/>
  <sheetViews>
    <sheetView view="pageLayout" topLeftCell="A100" zoomScaleNormal="100" workbookViewId="0">
      <selection activeCell="Q55" sqref="I1:Q55"/>
    </sheetView>
  </sheetViews>
  <sheetFormatPr defaultRowHeight="12.75"/>
  <cols>
    <col min="1" max="1" width="2" customWidth="1"/>
    <col min="2" max="2" width="2.28515625" customWidth="1"/>
    <col min="3" max="3" width="7.140625" style="1210" customWidth="1"/>
    <col min="4" max="4" width="34.7109375" customWidth="1"/>
    <col min="5" max="5" width="7.5703125" bestFit="1" customWidth="1"/>
    <col min="6" max="6" width="8.42578125" bestFit="1" customWidth="1"/>
    <col min="7" max="7" width="9.140625" bestFit="1" customWidth="1"/>
    <col min="8" max="8" width="11.85546875" bestFit="1" customWidth="1"/>
  </cols>
  <sheetData>
    <row r="1" spans="1:10">
      <c r="A1" s="730"/>
      <c r="B1" s="618"/>
      <c r="C1" s="1535"/>
      <c r="D1" s="619"/>
      <c r="E1" s="620"/>
      <c r="F1" s="222"/>
      <c r="G1" s="303"/>
      <c r="H1" s="303"/>
      <c r="I1" s="731"/>
      <c r="J1" s="731"/>
    </row>
    <row r="2" spans="1:10">
      <c r="A2" s="222"/>
      <c r="B2" s="222"/>
      <c r="C2" s="1536"/>
      <c r="D2" s="732"/>
      <c r="E2" s="222"/>
      <c r="F2" s="222"/>
      <c r="G2" s="303"/>
      <c r="H2" s="303"/>
      <c r="I2" s="731"/>
      <c r="J2" s="731"/>
    </row>
    <row r="3" spans="1:10">
      <c r="A3" s="730"/>
      <c r="B3" s="618"/>
      <c r="C3" s="1535"/>
      <c r="D3" s="619"/>
      <c r="E3" s="620"/>
      <c r="F3" s="222"/>
      <c r="G3" s="303"/>
      <c r="H3" s="303"/>
      <c r="I3" s="731"/>
      <c r="J3" s="731"/>
    </row>
    <row r="4" spans="1:10">
      <c r="A4" s="730"/>
      <c r="B4" s="618"/>
      <c r="C4" s="1537"/>
      <c r="D4" s="619"/>
      <c r="E4" s="620"/>
      <c r="F4" s="222"/>
      <c r="G4" s="303"/>
      <c r="H4" s="303"/>
      <c r="I4" s="731"/>
      <c r="J4" s="731"/>
    </row>
    <row r="5" spans="1:10">
      <c r="A5" s="730"/>
      <c r="B5" s="618"/>
      <c r="C5" s="1537"/>
      <c r="D5" s="619"/>
      <c r="E5" s="620"/>
      <c r="F5" s="222"/>
      <c r="G5" s="303"/>
      <c r="H5" s="303"/>
      <c r="I5" s="731"/>
      <c r="J5" s="731"/>
    </row>
    <row r="6" spans="1:10" ht="18.75">
      <c r="A6" s="730"/>
      <c r="B6" s="618"/>
      <c r="C6" s="1537"/>
      <c r="D6" s="619"/>
      <c r="E6" s="620"/>
      <c r="F6" s="222"/>
      <c r="G6" s="303"/>
      <c r="H6" s="303"/>
      <c r="I6" s="733"/>
      <c r="J6" s="733"/>
    </row>
    <row r="7" spans="1:10" ht="18">
      <c r="A7" s="734" t="s">
        <v>657</v>
      </c>
      <c r="B7" s="735"/>
      <c r="C7" s="1538"/>
      <c r="D7" s="736" t="s">
        <v>658</v>
      </c>
      <c r="E7" s="737"/>
      <c r="F7" s="737"/>
      <c r="G7" s="738"/>
      <c r="H7" s="739"/>
      <c r="I7" s="731"/>
      <c r="J7" s="731"/>
    </row>
    <row r="8" spans="1:10">
      <c r="A8" s="730"/>
      <c r="B8" s="618"/>
      <c r="C8" s="1539"/>
      <c r="D8" s="740"/>
      <c r="E8" s="620"/>
      <c r="F8" s="741"/>
      <c r="G8" s="742"/>
      <c r="H8" s="742"/>
      <c r="I8" s="731"/>
      <c r="J8" s="731"/>
    </row>
    <row r="9" spans="1:10">
      <c r="A9" s="730"/>
      <c r="B9" s="618"/>
      <c r="C9" s="1539"/>
      <c r="D9" s="740"/>
      <c r="E9" s="620"/>
      <c r="F9" s="741"/>
      <c r="G9" s="742"/>
      <c r="H9" s="742"/>
      <c r="I9" s="731"/>
      <c r="J9" s="731"/>
    </row>
    <row r="10" spans="1:10" ht="15.75">
      <c r="A10" s="730"/>
      <c r="B10" s="618"/>
      <c r="C10" s="1539"/>
      <c r="D10" s="740"/>
      <c r="E10" s="620"/>
      <c r="F10" s="741"/>
      <c r="G10" s="742"/>
      <c r="H10" s="742"/>
      <c r="I10" s="743"/>
      <c r="J10" s="743"/>
    </row>
    <row r="11" spans="1:10">
      <c r="A11" s="730"/>
      <c r="B11" s="618"/>
      <c r="C11" s="1537"/>
      <c r="D11" s="619"/>
      <c r="E11" s="620"/>
      <c r="F11" s="222"/>
      <c r="G11" s="303"/>
      <c r="H11" s="303"/>
      <c r="I11" s="731"/>
      <c r="J11" s="731"/>
    </row>
    <row r="12" spans="1:10">
      <c r="A12" s="730"/>
      <c r="B12" s="618"/>
      <c r="C12" s="1537"/>
      <c r="D12" s="619"/>
      <c r="E12" s="620"/>
      <c r="F12" s="222"/>
      <c r="G12" s="303"/>
      <c r="H12" s="303"/>
      <c r="I12" s="731"/>
      <c r="J12" s="731"/>
    </row>
    <row r="13" spans="1:10">
      <c r="A13" s="744" t="s">
        <v>659</v>
      </c>
      <c r="B13" s="618"/>
      <c r="C13" s="1537"/>
      <c r="D13" s="2116" t="s">
        <v>660</v>
      </c>
      <c r="E13" s="2117"/>
      <c r="F13" s="2117"/>
      <c r="G13" s="2117"/>
      <c r="H13" s="303"/>
      <c r="I13" s="731"/>
      <c r="J13" s="731"/>
    </row>
    <row r="14" spans="1:10">
      <c r="A14" s="730"/>
      <c r="B14" s="618"/>
      <c r="C14" s="1537"/>
      <c r="D14" s="619" t="s">
        <v>143</v>
      </c>
      <c r="E14" s="620"/>
      <c r="F14" s="222"/>
      <c r="G14" s="303"/>
      <c r="H14" s="303"/>
      <c r="I14" s="731"/>
      <c r="J14" s="731"/>
    </row>
    <row r="15" spans="1:10">
      <c r="A15" s="730"/>
      <c r="B15" s="618"/>
      <c r="C15" s="1537"/>
      <c r="D15" s="2116" t="s">
        <v>661</v>
      </c>
      <c r="E15" s="2117"/>
      <c r="F15" s="2117"/>
      <c r="G15" s="2117"/>
      <c r="H15" s="303"/>
      <c r="I15" s="731"/>
      <c r="J15" s="731"/>
    </row>
    <row r="16" spans="1:10">
      <c r="A16" s="744" t="s">
        <v>662</v>
      </c>
      <c r="B16" s="618"/>
      <c r="C16" s="1537"/>
      <c r="D16" s="619" t="s">
        <v>663</v>
      </c>
      <c r="E16" s="620"/>
      <c r="F16" s="222"/>
      <c r="G16" s="303"/>
      <c r="H16" s="303"/>
      <c r="I16" s="731"/>
      <c r="J16" s="731"/>
    </row>
    <row r="17" spans="1:10" ht="15">
      <c r="A17" s="730"/>
      <c r="B17" s="618"/>
      <c r="C17" s="1537"/>
      <c r="D17" s="746" t="s">
        <v>664</v>
      </c>
      <c r="E17" s="620"/>
      <c r="F17" s="222"/>
      <c r="G17" s="303"/>
      <c r="H17" s="303"/>
      <c r="I17" s="731"/>
      <c r="J17" s="731"/>
    </row>
    <row r="18" spans="1:10">
      <c r="A18" s="730"/>
      <c r="B18" s="618"/>
      <c r="C18" s="1537"/>
      <c r="D18" s="619"/>
      <c r="E18" s="620"/>
      <c r="F18" s="222"/>
      <c r="G18" s="303"/>
      <c r="H18" s="303"/>
      <c r="I18" s="731"/>
      <c r="J18" s="731"/>
    </row>
    <row r="19" spans="1:10">
      <c r="A19" s="730"/>
      <c r="B19" s="618"/>
      <c r="C19" s="1537"/>
      <c r="D19" s="619"/>
      <c r="E19" s="620"/>
      <c r="F19" s="222"/>
      <c r="G19" s="303"/>
      <c r="H19" s="303"/>
      <c r="I19" s="731"/>
      <c r="J19" s="731"/>
    </row>
    <row r="20" spans="1:10">
      <c r="A20" s="730"/>
      <c r="B20" s="618"/>
      <c r="C20" s="1537"/>
      <c r="D20" s="619"/>
      <c r="E20" s="620"/>
      <c r="F20" s="222"/>
      <c r="G20" s="303"/>
      <c r="H20" s="303"/>
      <c r="I20" s="731"/>
      <c r="J20" s="731"/>
    </row>
    <row r="21" spans="1:10">
      <c r="A21" s="744" t="s">
        <v>665</v>
      </c>
      <c r="B21" s="618"/>
      <c r="C21" s="1537"/>
      <c r="D21" s="619" t="s">
        <v>666</v>
      </c>
      <c r="E21" s="620"/>
      <c r="F21" s="222"/>
      <c r="G21" s="303"/>
      <c r="H21" s="303"/>
      <c r="I21" s="731"/>
      <c r="J21" s="731"/>
    </row>
    <row r="22" spans="1:10" ht="14.25" customHeight="1">
      <c r="A22" s="730"/>
      <c r="B22" s="618"/>
      <c r="C22" s="1537"/>
      <c r="D22" s="619" t="s">
        <v>667</v>
      </c>
      <c r="E22" s="620"/>
      <c r="F22" s="222"/>
      <c r="G22" s="303"/>
      <c r="H22" s="303"/>
      <c r="I22" s="731"/>
      <c r="J22" s="731"/>
    </row>
    <row r="23" spans="1:10">
      <c r="A23" s="730"/>
      <c r="B23" s="618"/>
      <c r="C23" s="1537"/>
      <c r="D23" s="619"/>
      <c r="E23" s="620"/>
      <c r="F23" s="222"/>
      <c r="G23" s="303"/>
      <c r="H23" s="303"/>
      <c r="I23" s="731"/>
      <c r="J23" s="731"/>
    </row>
    <row r="24" spans="1:10">
      <c r="A24" s="730"/>
      <c r="B24" s="618"/>
      <c r="C24" s="1537"/>
      <c r="D24" s="619"/>
      <c r="E24" s="620"/>
      <c r="F24" s="222"/>
      <c r="G24" s="303"/>
      <c r="H24" s="303"/>
      <c r="I24" s="731"/>
      <c r="J24" s="731"/>
    </row>
    <row r="25" spans="1:10">
      <c r="A25" s="744" t="s">
        <v>668</v>
      </c>
      <c r="B25" s="618"/>
      <c r="C25" s="1537"/>
      <c r="D25" s="747" t="s">
        <v>669</v>
      </c>
      <c r="E25" s="620"/>
      <c r="F25" s="222"/>
      <c r="G25" s="303"/>
      <c r="H25" s="303"/>
      <c r="I25" s="731"/>
      <c r="J25" s="731"/>
    </row>
    <row r="26" spans="1:10">
      <c r="A26" s="744" t="s">
        <v>670</v>
      </c>
      <c r="B26" s="618"/>
      <c r="C26" s="1537"/>
      <c r="D26" s="747" t="s">
        <v>671</v>
      </c>
      <c r="E26" s="620"/>
      <c r="F26" s="222"/>
      <c r="G26" s="303"/>
      <c r="H26" s="303"/>
      <c r="I26" s="731"/>
      <c r="J26" s="731"/>
    </row>
    <row r="27" spans="1:10">
      <c r="A27" s="730"/>
      <c r="B27" s="618"/>
      <c r="C27" s="1537"/>
      <c r="D27" s="619"/>
      <c r="E27" s="620"/>
      <c r="F27" s="222"/>
      <c r="G27" s="303"/>
      <c r="H27" s="303"/>
      <c r="I27" s="731"/>
      <c r="J27" s="731"/>
    </row>
    <row r="28" spans="1:10" ht="10.5" customHeight="1">
      <c r="A28" s="744" t="s">
        <v>672</v>
      </c>
      <c r="B28" s="618"/>
      <c r="C28" s="1537"/>
      <c r="D28" s="748" t="s">
        <v>673</v>
      </c>
      <c r="E28" s="620"/>
      <c r="F28" s="222"/>
      <c r="G28" s="303"/>
      <c r="H28" s="303"/>
      <c r="I28" s="731"/>
      <c r="J28" s="731"/>
    </row>
    <row r="29" spans="1:10" ht="10.5" customHeight="1">
      <c r="A29" s="730"/>
      <c r="B29" s="618"/>
      <c r="C29" s="1535"/>
      <c r="D29" s="619"/>
      <c r="E29" s="620"/>
      <c r="F29" s="222"/>
      <c r="G29" s="303"/>
      <c r="H29" s="303"/>
      <c r="I29" s="731"/>
      <c r="J29" s="731"/>
    </row>
    <row r="30" spans="1:10">
      <c r="A30" s="744" t="s">
        <v>659</v>
      </c>
      <c r="B30" s="618"/>
      <c r="C30" s="1535"/>
      <c r="D30" s="619" t="s">
        <v>674</v>
      </c>
      <c r="E30" s="620"/>
      <c r="F30" s="222"/>
      <c r="G30" s="303"/>
      <c r="H30" s="303"/>
      <c r="I30" s="731"/>
      <c r="J30" s="731"/>
    </row>
    <row r="31" spans="1:10" ht="15">
      <c r="A31" s="730"/>
      <c r="B31" s="618"/>
      <c r="C31" s="1535"/>
      <c r="D31" s="746" t="s">
        <v>664</v>
      </c>
      <c r="E31" s="620"/>
      <c r="F31" s="222"/>
      <c r="G31" s="303"/>
      <c r="H31" s="303"/>
      <c r="I31" s="731"/>
      <c r="J31" s="731"/>
    </row>
    <row r="32" spans="1:10" ht="20.25">
      <c r="A32" s="749" t="s">
        <v>675</v>
      </c>
      <c r="B32" s="750"/>
      <c r="C32" s="1540"/>
      <c r="D32" s="751"/>
      <c r="E32" s="752"/>
      <c r="F32" s="753"/>
      <c r="G32" s="754"/>
      <c r="H32" s="754"/>
      <c r="I32" s="731"/>
      <c r="J32" s="731"/>
    </row>
    <row r="33" spans="1:11">
      <c r="A33" s="755" t="s">
        <v>143</v>
      </c>
      <c r="B33" s="756"/>
      <c r="C33" s="1541"/>
      <c r="D33" s="757"/>
      <c r="E33" s="758"/>
      <c r="F33" s="759"/>
      <c r="G33" s="760"/>
      <c r="H33" s="760"/>
      <c r="I33" s="731"/>
      <c r="J33" s="731"/>
    </row>
    <row r="34" spans="1:11">
      <c r="A34" s="730"/>
      <c r="B34" s="618"/>
      <c r="C34" s="1535"/>
      <c r="D34" s="619"/>
      <c r="E34" s="620"/>
      <c r="F34" s="222"/>
      <c r="G34" s="303"/>
      <c r="H34" s="303"/>
      <c r="I34" s="731"/>
      <c r="J34" s="731"/>
    </row>
    <row r="35" spans="1:11" ht="15">
      <c r="A35" s="761"/>
      <c r="B35" s="762"/>
      <c r="C35" s="1542"/>
      <c r="D35" s="763"/>
      <c r="E35" s="764"/>
      <c r="F35" s="765"/>
      <c r="G35" s="766"/>
      <c r="H35" s="767"/>
      <c r="I35" s="731"/>
      <c r="J35" s="731"/>
    </row>
    <row r="36" spans="1:11" ht="15.75" thickBot="1">
      <c r="A36" s="768" t="s">
        <v>676</v>
      </c>
      <c r="B36" s="769"/>
      <c r="C36" s="1543"/>
      <c r="D36" s="770"/>
      <c r="E36" s="771"/>
      <c r="F36" s="772"/>
      <c r="G36" s="773"/>
      <c r="H36" s="774"/>
      <c r="I36" s="731"/>
      <c r="J36" s="731"/>
    </row>
    <row r="37" spans="1:11" ht="15" thickBot="1">
      <c r="A37" s="775" t="s">
        <v>901</v>
      </c>
      <c r="B37" s="756"/>
      <c r="C37" s="1541"/>
      <c r="D37" s="757"/>
      <c r="E37" s="758"/>
      <c r="F37" s="759"/>
      <c r="G37" s="773" t="s">
        <v>275</v>
      </c>
      <c r="H37" s="1526">
        <f>H52</f>
        <v>680</v>
      </c>
      <c r="I37" s="731"/>
      <c r="J37" s="731"/>
    </row>
    <row r="38" spans="1:11" ht="15.75" thickBot="1">
      <c r="A38" s="780" t="s">
        <v>677</v>
      </c>
      <c r="B38" s="776"/>
      <c r="C38" s="1544"/>
      <c r="D38" s="777"/>
      <c r="E38" s="778"/>
      <c r="F38" s="779"/>
      <c r="G38" s="773" t="s">
        <v>275</v>
      </c>
      <c r="H38" s="774">
        <f>H37*0.22</f>
        <v>149.6</v>
      </c>
      <c r="I38" s="731"/>
      <c r="J38" s="731"/>
    </row>
    <row r="39" spans="1:11" ht="15">
      <c r="A39" s="1527" t="s">
        <v>902</v>
      </c>
      <c r="B39" s="1528"/>
      <c r="C39" s="1545"/>
      <c r="D39" s="1529"/>
      <c r="E39" s="1530"/>
      <c r="F39" s="1531"/>
      <c r="G39" s="1532" t="s">
        <v>275</v>
      </c>
      <c r="H39" s="1533">
        <f>SUM(H37,H38)</f>
        <v>829.6</v>
      </c>
      <c r="I39" s="731"/>
      <c r="J39" s="731"/>
    </row>
    <row r="40" spans="1:11" ht="15.75">
      <c r="A40" s="734"/>
      <c r="B40" s="735"/>
      <c r="C40" s="1546"/>
      <c r="D40" s="745"/>
      <c r="E40" s="781"/>
      <c r="F40" s="782"/>
      <c r="G40" s="783"/>
      <c r="H40" s="784"/>
      <c r="I40" s="731"/>
      <c r="J40" s="731"/>
    </row>
    <row r="41" spans="1:11" ht="15.75">
      <c r="A41" s="785"/>
      <c r="B41" s="786"/>
      <c r="C41" s="787"/>
      <c r="D41" s="788"/>
      <c r="E41" s="789"/>
      <c r="F41" s="790"/>
      <c r="G41" s="791"/>
      <c r="H41" s="792"/>
      <c r="I41" s="793"/>
      <c r="J41" s="793"/>
      <c r="K41" s="6"/>
    </row>
    <row r="42" spans="1:11">
      <c r="A42" s="794"/>
      <c r="B42" s="795"/>
      <c r="C42" s="1547"/>
      <c r="D42" s="796"/>
      <c r="E42" s="797"/>
      <c r="F42" s="342"/>
      <c r="G42" s="798"/>
      <c r="H42" s="798"/>
      <c r="I42" s="793"/>
      <c r="J42" s="793"/>
      <c r="K42" s="6"/>
    </row>
    <row r="43" spans="1:11" ht="19.5">
      <c r="A43" s="799" t="s">
        <v>678</v>
      </c>
      <c r="B43" s="800"/>
      <c r="C43" s="1548"/>
      <c r="D43" s="801"/>
      <c r="E43" s="802"/>
      <c r="F43" s="803"/>
      <c r="G43" s="804"/>
      <c r="H43" s="804"/>
      <c r="I43" s="1525"/>
      <c r="J43" s="1525"/>
      <c r="K43" s="6"/>
    </row>
    <row r="44" spans="1:11">
      <c r="A44" s="730"/>
      <c r="B44" s="618"/>
      <c r="C44" s="1535"/>
      <c r="D44" s="619"/>
      <c r="E44" s="620"/>
      <c r="F44" s="222"/>
      <c r="G44" s="303"/>
      <c r="H44" s="303"/>
      <c r="I44" s="731"/>
      <c r="J44" s="731"/>
    </row>
    <row r="45" spans="1:11">
      <c r="A45" s="730"/>
      <c r="B45" s="618"/>
      <c r="C45" s="1535"/>
      <c r="D45" s="619"/>
      <c r="E45" s="620"/>
      <c r="F45" s="222"/>
      <c r="G45" s="303"/>
      <c r="H45" s="303"/>
      <c r="I45" s="731"/>
      <c r="J45" s="731"/>
    </row>
    <row r="46" spans="1:11">
      <c r="A46" s="730"/>
      <c r="B46" s="618"/>
      <c r="C46" s="1535"/>
      <c r="D46" s="619"/>
      <c r="E46" s="620"/>
      <c r="F46" s="222"/>
      <c r="G46" s="303"/>
      <c r="H46" s="303"/>
      <c r="I46" s="731"/>
      <c r="J46" s="731"/>
    </row>
    <row r="47" spans="1:11">
      <c r="A47" s="805" t="s">
        <v>679</v>
      </c>
      <c r="B47" s="806"/>
      <c r="C47" s="1549"/>
      <c r="D47" s="807"/>
      <c r="E47" s="808"/>
      <c r="F47" s="809"/>
      <c r="G47" s="810" t="s">
        <v>275</v>
      </c>
      <c r="H47" s="1227">
        <f>H69</f>
        <v>480</v>
      </c>
      <c r="I47" s="862"/>
      <c r="J47" s="862"/>
    </row>
    <row r="48" spans="1:11">
      <c r="A48" s="744" t="s">
        <v>680</v>
      </c>
      <c r="B48" s="735"/>
      <c r="C48" s="1546"/>
      <c r="D48" s="745"/>
      <c r="E48" s="781"/>
      <c r="F48" s="782"/>
      <c r="G48" s="783" t="s">
        <v>275</v>
      </c>
      <c r="H48" s="1227">
        <f>H91</f>
        <v>200</v>
      </c>
      <c r="I48" s="862"/>
      <c r="J48" s="1229"/>
    </row>
    <row r="49" spans="1:10">
      <c r="A49" s="744" t="s">
        <v>681</v>
      </c>
      <c r="B49" s="735"/>
      <c r="C49" s="1546"/>
      <c r="D49" s="745"/>
      <c r="E49" s="781"/>
      <c r="F49" s="782"/>
      <c r="G49" s="783" t="s">
        <v>275</v>
      </c>
      <c r="H49" s="1227">
        <f>H104</f>
        <v>0</v>
      </c>
      <c r="I49" s="862"/>
      <c r="J49" s="1229"/>
    </row>
    <row r="50" spans="1:10">
      <c r="A50" s="744" t="s">
        <v>682</v>
      </c>
      <c r="B50" s="735"/>
      <c r="C50" s="1546"/>
      <c r="D50" s="745"/>
      <c r="E50" s="781"/>
      <c r="F50" s="782"/>
      <c r="G50" s="783" t="s">
        <v>275</v>
      </c>
      <c r="H50" s="1227">
        <f>H114</f>
        <v>0</v>
      </c>
      <c r="I50" s="2031"/>
      <c r="J50" s="2032"/>
    </row>
    <row r="51" spans="1:10">
      <c r="A51" s="813"/>
      <c r="B51" s="814"/>
      <c r="C51" s="1550"/>
      <c r="D51" s="815"/>
      <c r="E51" s="816"/>
      <c r="F51" s="817"/>
      <c r="G51" s="818"/>
      <c r="H51" s="1228"/>
      <c r="I51" s="2031"/>
      <c r="J51" s="2031"/>
    </row>
    <row r="52" spans="1:10">
      <c r="A52" s="744" t="s">
        <v>754</v>
      </c>
      <c r="B52" s="735"/>
      <c r="C52" s="1546"/>
      <c r="D52" s="745"/>
      <c r="E52" s="781"/>
      <c r="F52" s="782"/>
      <c r="G52" s="783" t="s">
        <v>275</v>
      </c>
      <c r="H52" s="1227">
        <f>SUM(H47:H50)</f>
        <v>680</v>
      </c>
      <c r="I52" s="862"/>
      <c r="J52" s="1229"/>
    </row>
    <row r="53" spans="1:10">
      <c r="A53" s="730"/>
      <c r="B53" s="618"/>
      <c r="C53" s="1535"/>
      <c r="D53" s="619"/>
      <c r="E53" s="620"/>
      <c r="F53" s="222"/>
      <c r="G53" s="303"/>
      <c r="H53" s="303"/>
      <c r="I53" s="731"/>
      <c r="J53" s="731"/>
    </row>
    <row r="54" spans="1:10">
      <c r="A54" s="819"/>
      <c r="B54" s="820" t="s">
        <v>683</v>
      </c>
      <c r="C54" s="1551"/>
      <c r="D54" s="821" t="s">
        <v>684</v>
      </c>
      <c r="E54" s="781" t="s">
        <v>685</v>
      </c>
      <c r="F54" s="822" t="s">
        <v>686</v>
      </c>
      <c r="G54" s="823" t="s">
        <v>687</v>
      </c>
      <c r="H54" s="823" t="s">
        <v>688</v>
      </c>
      <c r="I54" s="731"/>
      <c r="J54" s="731"/>
    </row>
    <row r="55" spans="1:10">
      <c r="A55" s="819"/>
      <c r="B55" s="820"/>
      <c r="C55" s="1551"/>
      <c r="D55" s="821"/>
      <c r="E55" s="781"/>
      <c r="F55" s="822"/>
      <c r="G55" s="823"/>
      <c r="H55" s="823"/>
      <c r="I55" s="731"/>
      <c r="J55" s="731"/>
    </row>
    <row r="56" spans="1:10">
      <c r="A56" s="819"/>
      <c r="B56" s="820"/>
      <c r="C56" s="1551"/>
      <c r="D56" s="821"/>
      <c r="E56" s="781"/>
      <c r="F56" s="822"/>
      <c r="G56" s="823"/>
      <c r="H56" s="823"/>
      <c r="I56" s="731"/>
      <c r="J56" s="731"/>
    </row>
    <row r="57" spans="1:10" ht="15.75">
      <c r="A57" s="824" t="s">
        <v>679</v>
      </c>
      <c r="B57" s="820"/>
      <c r="C57" s="1551"/>
      <c r="D57" s="821"/>
      <c r="E57" s="781"/>
      <c r="F57" s="822"/>
      <c r="G57" s="823"/>
      <c r="H57" s="823"/>
      <c r="I57" s="731"/>
      <c r="J57" s="731"/>
    </row>
    <row r="58" spans="1:10" ht="15.75">
      <c r="A58" s="824"/>
      <c r="B58" s="820"/>
      <c r="C58" s="1551"/>
      <c r="D58" s="821"/>
      <c r="E58" s="781"/>
      <c r="F58" s="822"/>
      <c r="G58" s="823"/>
      <c r="H58" s="823"/>
      <c r="I58" s="731"/>
      <c r="J58" s="731"/>
    </row>
    <row r="59" spans="1:10" ht="25.5">
      <c r="A59" s="824"/>
      <c r="B59" s="820"/>
      <c r="C59" s="825" t="s">
        <v>689</v>
      </c>
      <c r="D59" s="826" t="s">
        <v>690</v>
      </c>
      <c r="E59" s="827" t="s">
        <v>691</v>
      </c>
      <c r="F59" s="827" t="s">
        <v>692</v>
      </c>
      <c r="G59" s="828" t="s">
        <v>693</v>
      </c>
      <c r="H59" s="827" t="s">
        <v>694</v>
      </c>
      <c r="I59" s="731"/>
      <c r="J59" s="731"/>
    </row>
    <row r="60" spans="1:10" ht="63.75">
      <c r="A60" s="819"/>
      <c r="B60" s="820"/>
      <c r="C60" s="1552">
        <v>1.1000000000000001</v>
      </c>
      <c r="D60" s="829" t="s">
        <v>695</v>
      </c>
      <c r="E60" s="830" t="s">
        <v>98</v>
      </c>
      <c r="F60" s="379">
        <v>18</v>
      </c>
      <c r="G60" s="831"/>
      <c r="H60" s="832">
        <f t="shared" ref="H60:H64" si="0">ROUND(F60*G60,2)</f>
        <v>0</v>
      </c>
      <c r="I60" s="731"/>
      <c r="J60" s="731"/>
    </row>
    <row r="61" spans="1:10" ht="71.25" customHeight="1">
      <c r="A61" s="833"/>
      <c r="B61" s="834"/>
      <c r="C61" s="1552">
        <v>1.2</v>
      </c>
      <c r="D61" s="835" t="s">
        <v>696</v>
      </c>
      <c r="E61" s="830" t="s">
        <v>48</v>
      </c>
      <c r="F61" s="379">
        <v>1</v>
      </c>
      <c r="G61" s="831"/>
      <c r="H61" s="832">
        <f t="shared" si="0"/>
        <v>0</v>
      </c>
      <c r="I61" s="731"/>
      <c r="J61" s="731"/>
    </row>
    <row r="62" spans="1:10" ht="51">
      <c r="A62" s="819"/>
      <c r="B62" s="820"/>
      <c r="C62" s="1553">
        <v>1.3</v>
      </c>
      <c r="D62" s="829" t="s">
        <v>697</v>
      </c>
      <c r="E62" s="830" t="s">
        <v>98</v>
      </c>
      <c r="F62" s="379">
        <v>18</v>
      </c>
      <c r="G62" s="831"/>
      <c r="H62" s="832">
        <f t="shared" si="0"/>
        <v>0</v>
      </c>
      <c r="I62" s="731"/>
      <c r="J62" s="731"/>
    </row>
    <row r="63" spans="1:10" ht="38.25">
      <c r="A63" s="836"/>
      <c r="B63" s="837"/>
      <c r="C63" s="1554">
        <v>1.4</v>
      </c>
      <c r="D63" s="838" t="s">
        <v>698</v>
      </c>
      <c r="E63" s="839" t="s">
        <v>98</v>
      </c>
      <c r="F63" s="840">
        <v>18</v>
      </c>
      <c r="G63" s="831"/>
      <c r="H63" s="832">
        <f t="shared" si="0"/>
        <v>0</v>
      </c>
      <c r="I63" s="731"/>
      <c r="J63" s="731"/>
    </row>
    <row r="64" spans="1:10" ht="51">
      <c r="A64" s="819"/>
      <c r="B64" s="820"/>
      <c r="C64" s="1554">
        <v>1.5</v>
      </c>
      <c r="D64" s="841" t="s">
        <v>699</v>
      </c>
      <c r="E64" s="830" t="s">
        <v>48</v>
      </c>
      <c r="F64" s="379">
        <v>1</v>
      </c>
      <c r="G64" s="842"/>
      <c r="H64" s="832">
        <f t="shared" si="0"/>
        <v>0</v>
      </c>
      <c r="I64" s="731"/>
      <c r="J64" s="731"/>
    </row>
    <row r="65" spans="1:10" ht="25.5">
      <c r="A65" s="836"/>
      <c r="B65" s="837"/>
      <c r="C65" s="1555" t="s">
        <v>907</v>
      </c>
      <c r="D65" s="843" t="s">
        <v>700</v>
      </c>
      <c r="E65" s="844" t="s">
        <v>8</v>
      </c>
      <c r="F65" s="379">
        <v>6</v>
      </c>
      <c r="G65" s="1417">
        <v>40</v>
      </c>
      <c r="H65" s="1418">
        <f>F65*G65</f>
        <v>240</v>
      </c>
      <c r="I65" s="617"/>
      <c r="J65" s="731"/>
    </row>
    <row r="66" spans="1:10" ht="38.25">
      <c r="A66" s="836"/>
      <c r="B66" s="837"/>
      <c r="C66" s="1556" t="s">
        <v>906</v>
      </c>
      <c r="D66" s="843" t="s">
        <v>701</v>
      </c>
      <c r="E66" s="844" t="s">
        <v>8</v>
      </c>
      <c r="F66" s="379">
        <v>6</v>
      </c>
      <c r="G66" s="1417">
        <v>40</v>
      </c>
      <c r="H66" s="1418">
        <f>F66*G66</f>
        <v>240</v>
      </c>
      <c r="I66" s="617"/>
      <c r="J66" s="731"/>
    </row>
    <row r="67" spans="1:10" ht="46.5" customHeight="1">
      <c r="A67" s="819"/>
      <c r="B67" s="820"/>
      <c r="C67" s="1557">
        <v>1.7</v>
      </c>
      <c r="D67" s="1137" t="s">
        <v>863</v>
      </c>
      <c r="E67" s="844" t="s">
        <v>48</v>
      </c>
      <c r="F67" s="840">
        <v>1</v>
      </c>
      <c r="G67" s="831"/>
      <c r="H67" s="832">
        <f t="shared" ref="H67" si="1">ROUND(F67*G67,2)</f>
        <v>0</v>
      </c>
      <c r="I67" s="862"/>
      <c r="J67" s="731"/>
    </row>
    <row r="68" spans="1:10">
      <c r="A68" s="819"/>
      <c r="B68" s="820"/>
      <c r="C68" s="1558"/>
      <c r="D68" s="821"/>
      <c r="E68" s="781"/>
      <c r="F68" s="822"/>
      <c r="G68" s="845"/>
      <c r="H68" s="823"/>
      <c r="I68" s="731"/>
      <c r="J68" s="731"/>
    </row>
    <row r="69" spans="1:10">
      <c r="A69" s="744"/>
      <c r="B69" s="735"/>
      <c r="C69" s="1546"/>
      <c r="D69" s="745" t="s">
        <v>702</v>
      </c>
      <c r="E69" s="781"/>
      <c r="F69" s="782"/>
      <c r="G69" s="846" t="s">
        <v>653</v>
      </c>
      <c r="H69" s="1230">
        <f>SUM(H60:H67)</f>
        <v>480</v>
      </c>
      <c r="I69" s="731"/>
      <c r="J69" s="731"/>
    </row>
    <row r="70" spans="1:10">
      <c r="A70" s="819"/>
      <c r="B70" s="820"/>
      <c r="C70" s="1551"/>
      <c r="D70" s="821"/>
      <c r="E70" s="781"/>
      <c r="F70" s="822"/>
      <c r="G70" s="845"/>
      <c r="H70" s="823"/>
      <c r="I70" s="731"/>
      <c r="J70" s="731"/>
    </row>
    <row r="71" spans="1:10" ht="15.75">
      <c r="A71" s="824" t="s">
        <v>680</v>
      </c>
      <c r="B71" s="847"/>
      <c r="C71" s="1559"/>
      <c r="D71" s="848"/>
      <c r="E71" s="849"/>
      <c r="F71" s="850"/>
      <c r="G71" s="851"/>
      <c r="H71" s="852"/>
      <c r="I71" s="853"/>
      <c r="J71" s="853"/>
    </row>
    <row r="72" spans="1:10" ht="16.5">
      <c r="A72" s="854" t="s">
        <v>703</v>
      </c>
      <c r="B72" s="847"/>
      <c r="C72" s="1559"/>
      <c r="D72" s="848"/>
      <c r="E72" s="849"/>
      <c r="F72" s="850"/>
      <c r="G72" s="851"/>
      <c r="H72" s="852"/>
      <c r="I72" s="853"/>
      <c r="J72" s="853"/>
    </row>
    <row r="73" spans="1:10" ht="16.5">
      <c r="A73" s="855" t="s">
        <v>704</v>
      </c>
      <c r="B73" s="856"/>
      <c r="C73" s="857"/>
      <c r="D73" s="858"/>
      <c r="E73" s="849"/>
      <c r="F73" s="850"/>
      <c r="G73" s="851"/>
      <c r="H73" s="852"/>
      <c r="I73" s="853"/>
      <c r="J73" s="853"/>
    </row>
    <row r="74" spans="1:10" ht="38.25">
      <c r="A74" s="833"/>
      <c r="B74" s="834"/>
      <c r="C74" s="1560" t="s">
        <v>705</v>
      </c>
      <c r="D74" s="829" t="s">
        <v>706</v>
      </c>
      <c r="E74" s="830" t="s">
        <v>98</v>
      </c>
      <c r="F74" s="379">
        <v>18</v>
      </c>
      <c r="G74" s="842"/>
      <c r="H74" s="832">
        <f>ROUND(F74*G74,2)</f>
        <v>0</v>
      </c>
      <c r="I74" s="731"/>
      <c r="J74" s="731"/>
    </row>
    <row r="75" spans="1:10" ht="25.5">
      <c r="A75" s="833"/>
      <c r="B75" s="834"/>
      <c r="C75" s="1534" t="s">
        <v>822</v>
      </c>
      <c r="D75" s="829" t="s">
        <v>821</v>
      </c>
      <c r="E75" s="830" t="s">
        <v>48</v>
      </c>
      <c r="F75" s="379">
        <v>1</v>
      </c>
      <c r="G75" s="1418">
        <v>200</v>
      </c>
      <c r="H75" s="1418">
        <f>F75*G75</f>
        <v>200</v>
      </c>
      <c r="I75" s="617"/>
      <c r="J75" s="731"/>
    </row>
    <row r="76" spans="1:10" ht="38.25">
      <c r="A76" s="833"/>
      <c r="B76" s="834"/>
      <c r="C76" s="1085" t="s">
        <v>823</v>
      </c>
      <c r="D76" s="829" t="s">
        <v>824</v>
      </c>
      <c r="E76" s="830" t="s">
        <v>48</v>
      </c>
      <c r="F76" s="379">
        <v>1</v>
      </c>
      <c r="G76" s="842"/>
      <c r="H76" s="832">
        <f>ROUND(F76*G76,2)</f>
        <v>0</v>
      </c>
      <c r="J76" s="731"/>
    </row>
    <row r="77" spans="1:10" ht="38.25">
      <c r="A77" s="833"/>
      <c r="B77" s="834"/>
      <c r="C77" s="1560" t="s">
        <v>707</v>
      </c>
      <c r="D77" s="829" t="s">
        <v>708</v>
      </c>
      <c r="E77" s="830" t="s">
        <v>98</v>
      </c>
      <c r="F77" s="379">
        <v>18</v>
      </c>
      <c r="G77" s="842"/>
      <c r="H77" s="832">
        <f>ROUND(F77*G77,2)</f>
        <v>0</v>
      </c>
      <c r="I77" s="859"/>
      <c r="J77" s="731"/>
    </row>
    <row r="78" spans="1:10" ht="51">
      <c r="A78" s="833"/>
      <c r="B78" s="834"/>
      <c r="C78" s="1560" t="s">
        <v>709</v>
      </c>
      <c r="D78" s="829" t="s">
        <v>710</v>
      </c>
      <c r="E78" s="830" t="s">
        <v>48</v>
      </c>
      <c r="F78" s="379">
        <v>4</v>
      </c>
      <c r="G78" s="842"/>
      <c r="H78" s="832">
        <f>ROUND(F78*G78,2)</f>
        <v>0</v>
      </c>
      <c r="I78" s="731"/>
      <c r="J78" s="731"/>
    </row>
    <row r="79" spans="1:10" ht="76.5">
      <c r="A79" s="833"/>
      <c r="B79" s="834"/>
      <c r="C79" s="1561" t="s">
        <v>903</v>
      </c>
      <c r="D79" s="860" t="s">
        <v>877</v>
      </c>
      <c r="E79" s="830" t="s">
        <v>29</v>
      </c>
      <c r="F79" s="379">
        <v>8</v>
      </c>
      <c r="G79" s="1420"/>
      <c r="H79" s="1419">
        <f>ROUND(F79*G79,2)</f>
        <v>0</v>
      </c>
      <c r="I79" s="621"/>
      <c r="J79" s="731"/>
    </row>
    <row r="80" spans="1:10" ht="63.75">
      <c r="A80" s="833"/>
      <c r="B80" s="834"/>
      <c r="C80" s="1562" t="s">
        <v>711</v>
      </c>
      <c r="D80" s="861" t="s">
        <v>712</v>
      </c>
      <c r="E80" s="830" t="s">
        <v>35</v>
      </c>
      <c r="F80" s="379">
        <v>2.5</v>
      </c>
      <c r="G80" s="842"/>
      <c r="H80" s="832">
        <f>ROUND(F80*G80,2)</f>
        <v>0</v>
      </c>
      <c r="I80" s="731"/>
      <c r="J80" s="731"/>
    </row>
    <row r="81" spans="1:10" ht="63.75">
      <c r="A81" s="833"/>
      <c r="B81" s="834"/>
      <c r="C81" s="1562" t="s">
        <v>713</v>
      </c>
      <c r="D81" s="829" t="s">
        <v>714</v>
      </c>
      <c r="E81" s="830" t="s">
        <v>35</v>
      </c>
      <c r="F81" s="379">
        <v>15</v>
      </c>
      <c r="G81" s="842"/>
      <c r="H81" s="832">
        <f t="shared" ref="H81:H90" si="2">ROUND(F81*G81,2)</f>
        <v>0</v>
      </c>
      <c r="I81" s="731"/>
      <c r="J81" s="731"/>
    </row>
    <row r="82" spans="1:10" ht="51">
      <c r="A82" s="833"/>
      <c r="B82" s="834"/>
      <c r="C82" s="1562" t="s">
        <v>715</v>
      </c>
      <c r="D82" s="829" t="s">
        <v>716</v>
      </c>
      <c r="E82" s="830" t="s">
        <v>35</v>
      </c>
      <c r="F82" s="379">
        <v>1.7</v>
      </c>
      <c r="G82" s="842"/>
      <c r="H82" s="832">
        <f t="shared" si="2"/>
        <v>0</v>
      </c>
      <c r="I82" s="731"/>
      <c r="J82" s="731"/>
    </row>
    <row r="83" spans="1:10" ht="51">
      <c r="A83" s="833"/>
      <c r="B83" s="834"/>
      <c r="C83" s="1561" t="s">
        <v>904</v>
      </c>
      <c r="D83" s="829" t="s">
        <v>882</v>
      </c>
      <c r="E83" s="830" t="s">
        <v>35</v>
      </c>
      <c r="F83" s="379">
        <v>19</v>
      </c>
      <c r="G83" s="831"/>
      <c r="H83" s="1419">
        <f t="shared" si="2"/>
        <v>0</v>
      </c>
      <c r="I83" s="621"/>
      <c r="J83" s="731"/>
    </row>
    <row r="84" spans="1:10" ht="25.5">
      <c r="A84" s="833"/>
      <c r="B84" s="834"/>
      <c r="C84" s="1562" t="s">
        <v>717</v>
      </c>
      <c r="D84" s="829" t="s">
        <v>718</v>
      </c>
      <c r="E84" s="830" t="s">
        <v>29</v>
      </c>
      <c r="F84" s="379">
        <v>11</v>
      </c>
      <c r="G84" s="842"/>
      <c r="H84" s="832">
        <f t="shared" si="2"/>
        <v>0</v>
      </c>
      <c r="I84" s="731"/>
      <c r="J84" s="731"/>
    </row>
    <row r="85" spans="1:10" ht="76.5">
      <c r="A85" s="833"/>
      <c r="B85" s="834"/>
      <c r="C85" s="1562" t="s">
        <v>719</v>
      </c>
      <c r="D85" s="829" t="s">
        <v>720</v>
      </c>
      <c r="E85" s="830" t="s">
        <v>35</v>
      </c>
      <c r="F85" s="379">
        <v>1.1000000000000001</v>
      </c>
      <c r="G85" s="842"/>
      <c r="H85" s="832">
        <f t="shared" si="2"/>
        <v>0</v>
      </c>
      <c r="I85" s="731"/>
      <c r="J85" s="731"/>
    </row>
    <row r="86" spans="1:10" ht="89.25">
      <c r="A86" s="833"/>
      <c r="B86" s="834"/>
      <c r="C86" s="1562" t="s">
        <v>721</v>
      </c>
      <c r="D86" s="829" t="s">
        <v>722</v>
      </c>
      <c r="E86" s="830" t="s">
        <v>35</v>
      </c>
      <c r="F86" s="379">
        <v>6</v>
      </c>
      <c r="G86" s="842"/>
      <c r="H86" s="832">
        <f t="shared" si="2"/>
        <v>0</v>
      </c>
      <c r="I86" s="731"/>
      <c r="J86" s="731"/>
    </row>
    <row r="87" spans="1:10" ht="89.25">
      <c r="A87" s="833"/>
      <c r="B87" s="834"/>
      <c r="C87" s="1562" t="s">
        <v>723</v>
      </c>
      <c r="D87" s="863" t="s">
        <v>724</v>
      </c>
      <c r="E87" s="830" t="s">
        <v>35</v>
      </c>
      <c r="F87" s="379">
        <v>3</v>
      </c>
      <c r="G87" s="842"/>
      <c r="H87" s="832">
        <f t="shared" si="2"/>
        <v>0</v>
      </c>
      <c r="I87" s="731"/>
      <c r="J87" s="731"/>
    </row>
    <row r="88" spans="1:10" ht="78" customHeight="1">
      <c r="A88" s="833"/>
      <c r="B88" s="834"/>
      <c r="C88" s="1562" t="s">
        <v>725</v>
      </c>
      <c r="D88" s="863" t="s">
        <v>726</v>
      </c>
      <c r="E88" s="830" t="s">
        <v>35</v>
      </c>
      <c r="F88" s="379">
        <v>3.5</v>
      </c>
      <c r="G88" s="842"/>
      <c r="H88" s="832">
        <f t="shared" si="2"/>
        <v>0</v>
      </c>
      <c r="I88" s="731"/>
      <c r="J88" s="731"/>
    </row>
    <row r="89" spans="1:10" ht="63.75">
      <c r="A89" s="833"/>
      <c r="B89" s="834"/>
      <c r="C89" s="1562" t="s">
        <v>727</v>
      </c>
      <c r="D89" s="861" t="s">
        <v>728</v>
      </c>
      <c r="E89" s="830" t="s">
        <v>35</v>
      </c>
      <c r="F89" s="379">
        <v>2.5</v>
      </c>
      <c r="G89" s="842"/>
      <c r="H89" s="832">
        <f t="shared" si="2"/>
        <v>0</v>
      </c>
      <c r="I89" s="731"/>
      <c r="J89" s="731"/>
    </row>
    <row r="90" spans="1:10" ht="38.25">
      <c r="A90" s="833"/>
      <c r="B90" s="834"/>
      <c r="C90" s="1562" t="s">
        <v>729</v>
      </c>
      <c r="D90" s="829" t="s">
        <v>730</v>
      </c>
      <c r="E90" s="830" t="s">
        <v>8</v>
      </c>
      <c r="F90" s="379">
        <v>2</v>
      </c>
      <c r="G90" s="842"/>
      <c r="H90" s="832">
        <f t="shared" si="2"/>
        <v>0</v>
      </c>
      <c r="I90" s="731"/>
      <c r="J90" s="731"/>
    </row>
    <row r="91" spans="1:10" s="190" customFormat="1">
      <c r="A91" s="744"/>
      <c r="B91" s="735"/>
      <c r="C91" s="1563"/>
      <c r="D91" s="864" t="s">
        <v>13</v>
      </c>
      <c r="E91" s="865"/>
      <c r="F91" s="866"/>
      <c r="G91" s="867" t="s">
        <v>653</v>
      </c>
      <c r="H91" s="1231">
        <f>SUM(H74:H90)</f>
        <v>200</v>
      </c>
      <c r="I91" s="731"/>
      <c r="J91" s="731"/>
    </row>
    <row r="92" spans="1:10" s="190" customFormat="1">
      <c r="A92" s="744"/>
      <c r="B92" s="735"/>
      <c r="C92" s="1563"/>
      <c r="D92" s="864"/>
      <c r="E92" s="865"/>
      <c r="F92" s="866"/>
      <c r="G92" s="867"/>
      <c r="H92" s="867"/>
      <c r="I92" s="731"/>
      <c r="J92" s="731"/>
    </row>
    <row r="93" spans="1:10" s="190" customFormat="1">
      <c r="A93" s="744"/>
      <c r="B93" s="735"/>
      <c r="C93" s="1563"/>
      <c r="D93" s="864"/>
      <c r="E93" s="865"/>
      <c r="F93" s="866"/>
      <c r="G93" s="867"/>
      <c r="H93" s="867"/>
      <c r="I93" s="731"/>
      <c r="J93" s="731"/>
    </row>
    <row r="94" spans="1:10" s="190" customFormat="1" ht="15.75">
      <c r="A94" s="734" t="s">
        <v>681</v>
      </c>
      <c r="B94" s="868"/>
      <c r="C94" s="1564"/>
      <c r="D94" s="869"/>
      <c r="E94" s="870"/>
      <c r="F94" s="871"/>
      <c r="G94" s="872"/>
      <c r="H94" s="872"/>
      <c r="I94" s="731"/>
      <c r="J94" s="731"/>
    </row>
    <row r="95" spans="1:10" ht="51">
      <c r="A95" s="730"/>
      <c r="B95" s="618"/>
      <c r="C95" s="1562">
        <v>3.1</v>
      </c>
      <c r="D95" s="829" t="s">
        <v>731</v>
      </c>
      <c r="E95" s="830" t="s">
        <v>48</v>
      </c>
      <c r="F95" s="379">
        <v>1</v>
      </c>
      <c r="G95" s="842"/>
      <c r="H95" s="832">
        <f t="shared" ref="H95:H103" si="3">ROUND(F95*G95,2)</f>
        <v>0</v>
      </c>
      <c r="I95" s="731"/>
      <c r="J95" s="731"/>
    </row>
    <row r="96" spans="1:10" ht="38.25">
      <c r="A96" s="730"/>
      <c r="B96" s="618"/>
      <c r="C96" s="1562">
        <v>3.2</v>
      </c>
      <c r="D96" s="829" t="s">
        <v>732</v>
      </c>
      <c r="E96" s="830" t="s">
        <v>98</v>
      </c>
      <c r="F96" s="379">
        <v>18</v>
      </c>
      <c r="G96" s="842"/>
      <c r="H96" s="832">
        <f t="shared" si="3"/>
        <v>0</v>
      </c>
      <c r="I96" s="731"/>
      <c r="J96" s="731"/>
    </row>
    <row r="97" spans="1:10" ht="38.25">
      <c r="A97" s="730"/>
      <c r="B97" s="618"/>
      <c r="C97" s="1562">
        <v>3.3</v>
      </c>
      <c r="D97" s="829" t="s">
        <v>733</v>
      </c>
      <c r="E97" s="830" t="s">
        <v>98</v>
      </c>
      <c r="F97" s="379">
        <v>18</v>
      </c>
      <c r="G97" s="842"/>
      <c r="H97" s="832">
        <f t="shared" si="3"/>
        <v>0</v>
      </c>
      <c r="I97" s="731"/>
      <c r="J97" s="731"/>
    </row>
    <row r="98" spans="1:10" ht="38.25">
      <c r="A98" s="730"/>
      <c r="B98" s="618"/>
      <c r="C98" s="1552">
        <v>3.4</v>
      </c>
      <c r="D98" s="829" t="s">
        <v>734</v>
      </c>
      <c r="E98" s="830" t="s">
        <v>48</v>
      </c>
      <c r="F98" s="379">
        <v>4</v>
      </c>
      <c r="G98" s="842"/>
      <c r="H98" s="832">
        <f t="shared" si="3"/>
        <v>0</v>
      </c>
      <c r="I98" s="812"/>
      <c r="J98" s="812"/>
    </row>
    <row r="99" spans="1:10" ht="15.75">
      <c r="A99" s="730"/>
      <c r="B99" s="618"/>
      <c r="C99" s="1552">
        <v>3.5</v>
      </c>
      <c r="D99" s="829" t="s">
        <v>735</v>
      </c>
      <c r="E99" s="830" t="s">
        <v>98</v>
      </c>
      <c r="F99" s="379">
        <v>18</v>
      </c>
      <c r="G99" s="842"/>
      <c r="H99" s="832">
        <f t="shared" si="3"/>
        <v>0</v>
      </c>
      <c r="I99" s="853"/>
      <c r="J99" s="853"/>
    </row>
    <row r="100" spans="1:10" ht="89.25">
      <c r="A100" s="730"/>
      <c r="B100" s="618"/>
      <c r="C100" s="1561" t="s">
        <v>905</v>
      </c>
      <c r="D100" s="829" t="s">
        <v>859</v>
      </c>
      <c r="E100" s="830" t="s">
        <v>48</v>
      </c>
      <c r="F100" s="379">
        <v>1</v>
      </c>
      <c r="G100" s="831"/>
      <c r="H100" s="1419">
        <f t="shared" si="3"/>
        <v>0</v>
      </c>
      <c r="I100" s="621"/>
      <c r="J100" s="731"/>
    </row>
    <row r="101" spans="1:10" ht="51">
      <c r="A101" s="730"/>
      <c r="B101" s="618"/>
      <c r="C101" s="1562" t="s">
        <v>736</v>
      </c>
      <c r="D101" s="829" t="s">
        <v>737</v>
      </c>
      <c r="E101" s="830" t="s">
        <v>98</v>
      </c>
      <c r="F101" s="379">
        <v>18</v>
      </c>
      <c r="G101" s="842"/>
      <c r="H101" s="873">
        <f t="shared" si="3"/>
        <v>0</v>
      </c>
      <c r="I101" s="731"/>
      <c r="J101" s="731"/>
    </row>
    <row r="102" spans="1:10" ht="63.75">
      <c r="A102" s="730"/>
      <c r="B102" s="618"/>
      <c r="C102" s="1562" t="s">
        <v>738</v>
      </c>
      <c r="D102" s="874" t="s">
        <v>739</v>
      </c>
      <c r="E102" s="830" t="s">
        <v>98</v>
      </c>
      <c r="F102" s="379">
        <v>18</v>
      </c>
      <c r="G102" s="842"/>
      <c r="H102" s="873">
        <f t="shared" si="3"/>
        <v>0</v>
      </c>
      <c r="I102" s="731"/>
      <c r="J102" s="731"/>
    </row>
    <row r="103" spans="1:10" ht="38.25">
      <c r="A103" s="730"/>
      <c r="B103" s="618"/>
      <c r="C103" s="1562" t="s">
        <v>740</v>
      </c>
      <c r="D103" s="829" t="s">
        <v>741</v>
      </c>
      <c r="E103" s="830" t="s">
        <v>98</v>
      </c>
      <c r="F103" s="379">
        <v>18</v>
      </c>
      <c r="G103" s="842"/>
      <c r="H103" s="873">
        <f t="shared" si="3"/>
        <v>0</v>
      </c>
      <c r="I103" s="731"/>
      <c r="J103" s="731"/>
    </row>
    <row r="104" spans="1:10">
      <c r="A104" s="730"/>
      <c r="B104" s="618"/>
      <c r="C104" s="1535"/>
      <c r="D104" s="745" t="s">
        <v>742</v>
      </c>
      <c r="E104" s="781"/>
      <c r="F104" s="782"/>
      <c r="G104" s="811" t="s">
        <v>653</v>
      </c>
      <c r="H104" s="1230">
        <f>SUM(H95:H103)</f>
        <v>0</v>
      </c>
      <c r="I104" s="731"/>
      <c r="J104" s="731"/>
    </row>
    <row r="105" spans="1:10">
      <c r="A105" s="744"/>
      <c r="B105" s="735"/>
      <c r="C105" s="1546"/>
      <c r="D105" s="745"/>
      <c r="E105" s="781"/>
      <c r="F105" s="782"/>
      <c r="G105" s="811"/>
      <c r="H105" s="811"/>
      <c r="I105" s="731"/>
      <c r="J105" s="731"/>
    </row>
    <row r="106" spans="1:10" ht="15.75">
      <c r="A106" s="875" t="s">
        <v>682</v>
      </c>
      <c r="B106" s="876"/>
      <c r="C106" s="1565"/>
      <c r="D106" s="877"/>
      <c r="E106" s="878"/>
      <c r="F106" s="879"/>
      <c r="G106" s="880"/>
      <c r="H106" s="880"/>
      <c r="I106" s="731"/>
      <c r="J106" s="731"/>
    </row>
    <row r="107" spans="1:10" ht="15">
      <c r="A107" s="881" t="s">
        <v>743</v>
      </c>
      <c r="B107" s="882"/>
      <c r="C107" s="1566"/>
      <c r="D107" s="883"/>
      <c r="E107" s="884"/>
      <c r="F107" s="229"/>
      <c r="G107" s="885"/>
      <c r="H107" s="885"/>
      <c r="I107" s="731"/>
      <c r="J107" s="731"/>
    </row>
    <row r="108" spans="1:10">
      <c r="A108" s="886"/>
      <c r="B108" s="882"/>
      <c r="C108" s="1554">
        <v>4.0999999999999996</v>
      </c>
      <c r="D108" s="838" t="s">
        <v>744</v>
      </c>
      <c r="E108" s="839" t="s">
        <v>98</v>
      </c>
      <c r="F108" s="840">
        <v>18</v>
      </c>
      <c r="G108" s="831"/>
      <c r="H108" s="832">
        <f>ROUND(F108*G108,2)</f>
        <v>0</v>
      </c>
      <c r="I108" s="731"/>
      <c r="J108" s="731"/>
    </row>
    <row r="109" spans="1:10">
      <c r="A109" s="886"/>
      <c r="B109" s="882"/>
      <c r="C109" s="1554">
        <v>4.2</v>
      </c>
      <c r="D109" s="838" t="s">
        <v>745</v>
      </c>
      <c r="E109" s="839" t="s">
        <v>98</v>
      </c>
      <c r="F109" s="840">
        <v>8</v>
      </c>
      <c r="G109" s="831"/>
      <c r="H109" s="832">
        <f>ROUND(F109*G109,2)</f>
        <v>0</v>
      </c>
      <c r="I109" s="731"/>
      <c r="J109" s="731"/>
    </row>
    <row r="110" spans="1:10" ht="60">
      <c r="A110" s="887"/>
      <c r="B110" s="618"/>
      <c r="C110" s="1567"/>
      <c r="D110" s="888" t="s">
        <v>746</v>
      </c>
      <c r="E110" s="889"/>
      <c r="F110" s="890"/>
      <c r="G110" s="1353"/>
      <c r="H110" s="873"/>
      <c r="I110" s="892"/>
      <c r="J110" s="731"/>
    </row>
    <row r="111" spans="1:10" ht="15">
      <c r="A111" s="893" t="s">
        <v>747</v>
      </c>
      <c r="B111" s="618"/>
      <c r="C111" s="1567"/>
      <c r="D111" s="894"/>
      <c r="E111" s="889"/>
      <c r="F111" s="890"/>
      <c r="G111" s="891"/>
      <c r="H111" s="873"/>
      <c r="I111" s="892"/>
      <c r="J111" s="731"/>
    </row>
    <row r="112" spans="1:10">
      <c r="A112" s="887"/>
      <c r="B112" s="618"/>
      <c r="C112" s="1567" t="s">
        <v>748</v>
      </c>
      <c r="D112" s="838" t="s">
        <v>749</v>
      </c>
      <c r="E112" s="889" t="s">
        <v>48</v>
      </c>
      <c r="F112" s="890">
        <v>4</v>
      </c>
      <c r="G112" s="891"/>
      <c r="H112" s="832">
        <f>ROUND(F112*G112,2)</f>
        <v>0</v>
      </c>
      <c r="I112" s="892"/>
      <c r="J112" s="731"/>
    </row>
    <row r="113" spans="1:10">
      <c r="A113" s="730"/>
      <c r="B113" s="618"/>
      <c r="C113" s="1562" t="s">
        <v>750</v>
      </c>
      <c r="D113" s="829" t="s">
        <v>751</v>
      </c>
      <c r="E113" s="830" t="s">
        <v>48</v>
      </c>
      <c r="F113" s="379">
        <v>1</v>
      </c>
      <c r="G113" s="842"/>
      <c r="H113" s="832">
        <f>ROUND(F113*G113,2)</f>
        <v>0</v>
      </c>
      <c r="I113" s="731"/>
      <c r="J113" s="731"/>
    </row>
    <row r="114" spans="1:10">
      <c r="A114" s="730"/>
      <c r="B114" s="735"/>
      <c r="C114" s="1568"/>
      <c r="D114" s="745" t="s">
        <v>752</v>
      </c>
      <c r="E114" s="781"/>
      <c r="F114" s="782"/>
      <c r="G114" s="811" t="s">
        <v>653</v>
      </c>
      <c r="H114" s="1230">
        <f>SUM(H108:H113)</f>
        <v>0</v>
      </c>
      <c r="I114" s="812"/>
      <c r="J114" s="812"/>
    </row>
    <row r="115" spans="1:10" ht="13.5" thickBot="1">
      <c r="A115" s="744"/>
      <c r="B115" s="735"/>
      <c r="C115" s="1568"/>
      <c r="D115" s="745"/>
      <c r="E115" s="781"/>
      <c r="F115" s="782"/>
      <c r="G115" s="811"/>
      <c r="H115" s="811"/>
      <c r="I115" s="731"/>
      <c r="J115" s="731"/>
    </row>
    <row r="116" spans="1:10" ht="20.100000000000001" customHeight="1">
      <c r="A116" s="749"/>
      <c r="B116" s="2104" t="s">
        <v>598</v>
      </c>
      <c r="C116" s="2105"/>
      <c r="D116" s="2105"/>
      <c r="E116" s="2105"/>
      <c r="F116" s="2105"/>
      <c r="G116" s="2106"/>
      <c r="H116" s="190"/>
      <c r="I116" s="731"/>
      <c r="J116" s="731"/>
    </row>
    <row r="117" spans="1:10" ht="20.100000000000001" customHeight="1">
      <c r="A117" s="755"/>
      <c r="B117" s="2107"/>
      <c r="C117" s="2108"/>
      <c r="D117" s="2108"/>
      <c r="E117" s="2108"/>
      <c r="F117" s="2108"/>
      <c r="G117" s="2109"/>
      <c r="H117" s="617" t="s">
        <v>304</v>
      </c>
      <c r="I117" s="731"/>
      <c r="J117" s="731"/>
    </row>
    <row r="118" spans="1:10" ht="20.100000000000001" customHeight="1" thickBot="1">
      <c r="A118" s="730"/>
      <c r="B118" s="2110"/>
      <c r="C118" s="2111"/>
      <c r="D118" s="2111"/>
      <c r="E118" s="2111"/>
      <c r="F118" s="2111"/>
      <c r="G118" s="2112"/>
      <c r="H118" s="190"/>
      <c r="I118" s="731"/>
      <c r="J118" s="731"/>
    </row>
    <row r="119" spans="1:10" ht="13.5" thickBot="1">
      <c r="A119" s="730"/>
      <c r="B119" s="618"/>
      <c r="C119" s="1535"/>
      <c r="D119" s="619"/>
      <c r="E119" s="620"/>
      <c r="F119" s="222"/>
      <c r="G119" s="303"/>
      <c r="H119" s="303"/>
      <c r="I119" s="731"/>
      <c r="J119" s="731"/>
    </row>
    <row r="120" spans="1:10" ht="20.100000000000001" customHeight="1">
      <c r="A120" s="730"/>
      <c r="B120" s="2093" t="s">
        <v>599</v>
      </c>
      <c r="C120" s="2094"/>
      <c r="D120" s="2094"/>
      <c r="E120" s="2094"/>
      <c r="F120" s="2094"/>
      <c r="G120" s="2095"/>
      <c r="H120" s="190"/>
      <c r="I120" s="731"/>
      <c r="J120" s="731"/>
    </row>
    <row r="121" spans="1:10" ht="20.100000000000001" customHeight="1">
      <c r="A121" s="730"/>
      <c r="B121" s="2096"/>
      <c r="C121" s="2097"/>
      <c r="D121" s="2097"/>
      <c r="E121" s="2097"/>
      <c r="F121" s="2097"/>
      <c r="G121" s="2098"/>
      <c r="H121" s="621" t="s">
        <v>600</v>
      </c>
      <c r="I121" s="731"/>
      <c r="J121" s="731"/>
    </row>
    <row r="122" spans="1:10" ht="20.100000000000001" customHeight="1" thickBot="1">
      <c r="A122" s="730"/>
      <c r="B122" s="2099"/>
      <c r="C122" s="2100"/>
      <c r="D122" s="2100"/>
      <c r="E122" s="2100"/>
      <c r="F122" s="2100"/>
      <c r="G122" s="2101"/>
      <c r="H122" s="190"/>
      <c r="I122" s="731"/>
      <c r="J122" s="731"/>
    </row>
    <row r="123" spans="1:10">
      <c r="A123" s="730"/>
      <c r="B123" s="618"/>
      <c r="C123" s="1535"/>
      <c r="D123" s="619"/>
      <c r="E123" s="620"/>
      <c r="F123" s="222"/>
      <c r="G123" s="303"/>
      <c r="H123" s="303"/>
      <c r="I123" s="895"/>
      <c r="J123" s="895"/>
    </row>
  </sheetData>
  <sheetProtection password="C676" sheet="1" objects="1" scenarios="1"/>
  <mergeCells count="4">
    <mergeCell ref="B116:G118"/>
    <mergeCell ref="B120:G122"/>
    <mergeCell ref="D13:G13"/>
    <mergeCell ref="D15:G15"/>
  </mergeCells>
  <pageMargins left="0.7" right="0.7" top="0.75" bottom="0.75" header="0.3" footer="0.3"/>
  <pageSetup paperSize="9" orientation="portrait" r:id="rId1"/>
  <headerFooter>
    <oddHeader>&amp;R&amp;A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>
    <tabColor theme="5" tint="0.39997558519241921"/>
  </sheetPr>
  <dimension ref="A1:G65"/>
  <sheetViews>
    <sheetView view="pageLayout" zoomScaleNormal="100" workbookViewId="0">
      <selection activeCell="G64" sqref="G64"/>
    </sheetView>
  </sheetViews>
  <sheetFormatPr defaultRowHeight="12.75"/>
  <cols>
    <col min="1" max="1" width="4.85546875" bestFit="1" customWidth="1"/>
    <col min="2" max="2" width="33.7109375" customWidth="1"/>
    <col min="3" max="3" width="4.7109375" bestFit="1" customWidth="1"/>
    <col min="4" max="4" width="7.85546875" bestFit="1" customWidth="1"/>
    <col min="5" max="5" width="9.140625" style="1224" bestFit="1" customWidth="1"/>
    <col min="6" max="6" width="12.140625" bestFit="1" customWidth="1"/>
  </cols>
  <sheetData>
    <row r="1" spans="1:7" ht="18">
      <c r="A1" s="942"/>
      <c r="B1" s="943" t="s">
        <v>755</v>
      </c>
      <c r="C1" s="942"/>
      <c r="D1" s="942"/>
      <c r="E1" s="944"/>
      <c r="F1" s="944"/>
      <c r="G1" s="945"/>
    </row>
    <row r="2" spans="1:7" ht="15">
      <c r="A2" s="942"/>
      <c r="B2" s="936" t="s">
        <v>790</v>
      </c>
      <c r="C2" s="942"/>
      <c r="D2" s="942"/>
      <c r="E2" s="944"/>
      <c r="F2" s="944"/>
      <c r="G2" s="945"/>
    </row>
    <row r="3" spans="1:7" ht="15">
      <c r="A3" s="942"/>
      <c r="B3" s="942" t="s">
        <v>792</v>
      </c>
      <c r="C3" s="942"/>
      <c r="D3" s="942"/>
      <c r="E3" s="944"/>
      <c r="F3" s="944"/>
      <c r="G3" s="945"/>
    </row>
    <row r="4" spans="1:7" ht="31.5">
      <c r="A4" s="942"/>
      <c r="B4" s="937" t="s">
        <v>791</v>
      </c>
      <c r="C4" s="942"/>
      <c r="D4" s="942"/>
      <c r="E4" s="944"/>
      <c r="F4" s="944"/>
      <c r="G4" s="945"/>
    </row>
    <row r="5" spans="1:7" ht="15.75">
      <c r="A5" s="2118"/>
      <c r="B5" s="2118"/>
      <c r="C5" s="2118"/>
      <c r="D5" s="2118"/>
      <c r="E5" s="2118"/>
      <c r="F5" s="2118"/>
      <c r="G5" s="945"/>
    </row>
    <row r="6" spans="1:7" ht="15">
      <c r="A6" s="946" t="s">
        <v>758</v>
      </c>
      <c r="B6" s="946" t="s">
        <v>684</v>
      </c>
      <c r="C6" s="946" t="s">
        <v>3</v>
      </c>
      <c r="D6" s="946" t="s">
        <v>686</v>
      </c>
      <c r="E6" s="947" t="s">
        <v>687</v>
      </c>
      <c r="F6" s="947" t="s">
        <v>759</v>
      </c>
      <c r="G6" s="945"/>
    </row>
    <row r="7" spans="1:7" ht="15">
      <c r="A7" s="922"/>
      <c r="B7" s="922"/>
      <c r="C7" s="922"/>
      <c r="D7" s="922"/>
      <c r="E7" s="1371"/>
      <c r="F7" s="922"/>
      <c r="G7" s="945"/>
    </row>
    <row r="8" spans="1:7" ht="15">
      <c r="A8" s="896">
        <v>1</v>
      </c>
      <c r="B8" s="897" t="s">
        <v>760</v>
      </c>
      <c r="C8" s="898" t="s">
        <v>761</v>
      </c>
      <c r="D8" s="899"/>
      <c r="E8" s="899"/>
      <c r="F8" s="1354"/>
      <c r="G8" s="945"/>
    </row>
    <row r="9" spans="1:7" ht="30">
      <c r="A9" s="948" t="s">
        <v>318</v>
      </c>
      <c r="B9" s="949" t="s">
        <v>762</v>
      </c>
      <c r="C9" s="950" t="s">
        <v>763</v>
      </c>
      <c r="D9" s="951">
        <v>530</v>
      </c>
      <c r="E9" s="1356"/>
      <c r="F9" s="1357">
        <f>ROUND(E9*D9,2)</f>
        <v>0</v>
      </c>
      <c r="G9" s="940"/>
    </row>
    <row r="10" spans="1:7" ht="75">
      <c r="A10" s="952" t="s">
        <v>325</v>
      </c>
      <c r="B10" s="953" t="s">
        <v>793</v>
      </c>
      <c r="C10" s="954" t="s">
        <v>794</v>
      </c>
      <c r="D10" s="955">
        <v>1</v>
      </c>
      <c r="E10" s="956"/>
      <c r="F10" s="1355">
        <f>ROUND(E10*D10,2)</f>
        <v>0</v>
      </c>
      <c r="G10" s="940"/>
    </row>
    <row r="11" spans="1:7" ht="120">
      <c r="A11" s="901" t="s">
        <v>330</v>
      </c>
      <c r="B11" s="1421" t="s">
        <v>795</v>
      </c>
      <c r="C11" s="1422"/>
      <c r="D11" s="1423"/>
      <c r="E11" s="1424"/>
      <c r="F11" s="1425"/>
      <c r="G11" s="945"/>
    </row>
    <row r="12" spans="1:7" ht="45">
      <c r="A12" s="959"/>
      <c r="B12" s="960" t="s">
        <v>796</v>
      </c>
      <c r="C12" s="958" t="s">
        <v>763</v>
      </c>
      <c r="D12" s="902">
        <v>185</v>
      </c>
      <c r="E12" s="903"/>
      <c r="F12" s="1355">
        <f>ROUND(E12*D12,2)</f>
        <v>0</v>
      </c>
      <c r="G12" s="945"/>
    </row>
    <row r="13" spans="1:7" ht="120">
      <c r="A13" s="1428" t="s">
        <v>766</v>
      </c>
      <c r="B13" s="938" t="s">
        <v>860</v>
      </c>
      <c r="C13" s="1431"/>
      <c r="D13" s="902"/>
      <c r="E13" s="902"/>
      <c r="F13" s="1429"/>
    </row>
    <row r="14" spans="1:7" ht="30">
      <c r="A14" s="1426"/>
      <c r="B14" s="1432" t="s">
        <v>848</v>
      </c>
      <c r="C14" s="1433" t="s">
        <v>763</v>
      </c>
      <c r="D14" s="904">
        <v>425</v>
      </c>
      <c r="E14" s="905"/>
      <c r="F14" s="1427">
        <f t="shared" ref="F14:F15" si="0">ROUND(E14*D14,2)</f>
        <v>0</v>
      </c>
      <c r="G14" s="1358" t="s">
        <v>816</v>
      </c>
    </row>
    <row r="15" spans="1:7" ht="45">
      <c r="A15" s="961" t="s">
        <v>769</v>
      </c>
      <c r="B15" s="938" t="s">
        <v>770</v>
      </c>
      <c r="C15" s="939" t="s">
        <v>763</v>
      </c>
      <c r="D15" s="904">
        <v>5</v>
      </c>
      <c r="E15" s="905"/>
      <c r="F15" s="1355">
        <f t="shared" si="0"/>
        <v>0</v>
      </c>
      <c r="G15" s="940"/>
    </row>
    <row r="16" spans="1:7" ht="150">
      <c r="A16" s="1150" t="s">
        <v>797</v>
      </c>
      <c r="B16" s="965" t="s">
        <v>849</v>
      </c>
      <c r="C16" s="939"/>
      <c r="D16" s="966"/>
      <c r="E16" s="967"/>
      <c r="F16" s="957"/>
      <c r="G16" s="1358" t="s">
        <v>816</v>
      </c>
    </row>
    <row r="17" spans="1:7" ht="45">
      <c r="A17" s="962"/>
      <c r="B17" s="963" t="s">
        <v>796</v>
      </c>
      <c r="C17" s="939" t="s">
        <v>763</v>
      </c>
      <c r="D17" s="904">
        <v>18</v>
      </c>
      <c r="E17" s="905"/>
      <c r="F17" s="964">
        <f t="shared" ref="F17:F18" si="1">ROUND(E17*D17,2)</f>
        <v>0</v>
      </c>
      <c r="G17" s="940"/>
    </row>
    <row r="18" spans="1:7" ht="15">
      <c r="A18" s="962"/>
      <c r="B18" s="963" t="s">
        <v>798</v>
      </c>
      <c r="C18" s="939" t="s">
        <v>763</v>
      </c>
      <c r="D18" s="904">
        <v>59</v>
      </c>
      <c r="E18" s="905"/>
      <c r="F18" s="1355">
        <f t="shared" si="1"/>
        <v>0</v>
      </c>
      <c r="G18" s="945"/>
    </row>
    <row r="19" spans="1:7" ht="150">
      <c r="A19" s="1150" t="s">
        <v>799</v>
      </c>
      <c r="B19" s="969" t="s">
        <v>861</v>
      </c>
      <c r="C19" s="970" t="s">
        <v>765</v>
      </c>
      <c r="D19" s="971">
        <v>3</v>
      </c>
      <c r="E19" s="972"/>
      <c r="F19" s="1430">
        <f t="shared" ref="F19:F24" si="2">ROUND(E19*D19,2)</f>
        <v>0</v>
      </c>
      <c r="G19" s="1358" t="s">
        <v>816</v>
      </c>
    </row>
    <row r="20" spans="1:7" ht="30">
      <c r="A20" s="973" t="s">
        <v>800</v>
      </c>
      <c r="B20" s="974" t="s">
        <v>767</v>
      </c>
      <c r="C20" s="970" t="s">
        <v>768</v>
      </c>
      <c r="D20" s="971">
        <v>530</v>
      </c>
      <c r="E20" s="972"/>
      <c r="F20" s="968">
        <f t="shared" si="2"/>
        <v>0</v>
      </c>
      <c r="G20" s="940"/>
    </row>
    <row r="21" spans="1:7" ht="45">
      <c r="A21" s="973" t="s">
        <v>801</v>
      </c>
      <c r="B21" s="974" t="s">
        <v>802</v>
      </c>
      <c r="C21" s="970" t="s">
        <v>768</v>
      </c>
      <c r="D21" s="971">
        <v>190</v>
      </c>
      <c r="E21" s="972"/>
      <c r="F21" s="968">
        <f t="shared" si="2"/>
        <v>0</v>
      </c>
      <c r="G21" s="940"/>
    </row>
    <row r="22" spans="1:7" ht="45">
      <c r="A22" s="973" t="s">
        <v>803</v>
      </c>
      <c r="B22" s="974" t="s">
        <v>771</v>
      </c>
      <c r="C22" s="970" t="s">
        <v>765</v>
      </c>
      <c r="D22" s="971">
        <v>10</v>
      </c>
      <c r="E22" s="972"/>
      <c r="F22" s="968">
        <f t="shared" si="2"/>
        <v>0</v>
      </c>
      <c r="G22" s="975"/>
    </row>
    <row r="23" spans="1:7" ht="15">
      <c r="A23" s="1436" t="s">
        <v>804</v>
      </c>
      <c r="B23" s="1437" t="s">
        <v>772</v>
      </c>
      <c r="C23" s="1438" t="s">
        <v>768</v>
      </c>
      <c r="D23" s="1439">
        <v>6</v>
      </c>
      <c r="E23" s="1440"/>
      <c r="F23" s="1441">
        <f t="shared" si="2"/>
        <v>0</v>
      </c>
      <c r="G23" s="975"/>
    </row>
    <row r="24" spans="1:7" ht="45">
      <c r="A24" s="1442" t="s">
        <v>805</v>
      </c>
      <c r="B24" s="1443" t="s">
        <v>806</v>
      </c>
      <c r="C24" s="1444" t="s">
        <v>794</v>
      </c>
      <c r="D24" s="1445">
        <v>1</v>
      </c>
      <c r="E24" s="1446"/>
      <c r="F24" s="1447">
        <f t="shared" si="2"/>
        <v>0</v>
      </c>
      <c r="G24" s="976"/>
    </row>
    <row r="25" spans="1:7" ht="15">
      <c r="A25" s="896"/>
      <c r="B25" s="897" t="s">
        <v>22</v>
      </c>
      <c r="C25" s="898"/>
      <c r="D25" s="899"/>
      <c r="E25" s="910"/>
      <c r="F25" s="911">
        <f>SUM(F9:F24)</f>
        <v>0</v>
      </c>
      <c r="G25" s="975"/>
    </row>
    <row r="26" spans="1:7" ht="15">
      <c r="A26" s="977"/>
      <c r="B26" s="978"/>
      <c r="C26" s="979"/>
      <c r="D26" s="980"/>
      <c r="E26" s="981"/>
      <c r="F26" s="980"/>
      <c r="G26" s="975"/>
    </row>
    <row r="27" spans="1:7" ht="15">
      <c r="A27" s="896">
        <v>2</v>
      </c>
      <c r="B27" s="897" t="s">
        <v>773</v>
      </c>
      <c r="C27" s="898" t="s">
        <v>761</v>
      </c>
      <c r="D27" s="899"/>
      <c r="E27" s="910"/>
      <c r="F27" s="900"/>
      <c r="G27" s="975"/>
    </row>
    <row r="28" spans="1:7" ht="45">
      <c r="A28" s="915" t="s">
        <v>337</v>
      </c>
      <c r="B28" s="916" t="s">
        <v>774</v>
      </c>
      <c r="C28" s="917" t="s">
        <v>775</v>
      </c>
      <c r="D28" s="918">
        <v>0.53</v>
      </c>
      <c r="E28" s="919"/>
      <c r="F28" s="968">
        <f>ROUND(E28*D28,2)</f>
        <v>0</v>
      </c>
      <c r="G28" s="975"/>
    </row>
    <row r="29" spans="1:7" ht="60">
      <c r="A29" s="906" t="s">
        <v>351</v>
      </c>
      <c r="B29" s="920" t="s">
        <v>776</v>
      </c>
      <c r="C29" s="907" t="s">
        <v>775</v>
      </c>
      <c r="D29" s="908">
        <f>D28</f>
        <v>0.53</v>
      </c>
      <c r="E29" s="909"/>
      <c r="F29" s="968">
        <f>ROUND(E29*D29,2)</f>
        <v>0</v>
      </c>
      <c r="G29" s="975"/>
    </row>
    <row r="30" spans="1:7" ht="60">
      <c r="A30" s="915" t="s">
        <v>358</v>
      </c>
      <c r="B30" s="920" t="s">
        <v>777</v>
      </c>
      <c r="C30" s="907" t="s">
        <v>775</v>
      </c>
      <c r="D30" s="908">
        <f>D29</f>
        <v>0.53</v>
      </c>
      <c r="E30" s="909"/>
      <c r="F30" s="968">
        <f>ROUND(E30*D30,2)</f>
        <v>0</v>
      </c>
      <c r="G30" s="975"/>
    </row>
    <row r="31" spans="1:7" ht="30">
      <c r="A31" s="921" t="s">
        <v>356</v>
      </c>
      <c r="B31" s="922" t="s">
        <v>778</v>
      </c>
      <c r="C31" s="922" t="s">
        <v>779</v>
      </c>
      <c r="D31" s="923">
        <v>3</v>
      </c>
      <c r="E31" s="924"/>
      <c r="F31" s="968">
        <f>ROUND(E31*D31,2)</f>
        <v>0</v>
      </c>
      <c r="G31" s="975"/>
    </row>
    <row r="32" spans="1:7" ht="15">
      <c r="A32" s="896"/>
      <c r="B32" s="897" t="s">
        <v>22</v>
      </c>
      <c r="C32" s="897"/>
      <c r="D32" s="925"/>
      <c r="E32" s="926"/>
      <c r="F32" s="911">
        <f>SUM(F28:F31)</f>
        <v>0</v>
      </c>
      <c r="G32" s="975"/>
    </row>
    <row r="33" spans="1:7" ht="15">
      <c r="A33" s="927"/>
      <c r="B33" s="912"/>
      <c r="C33" s="912"/>
      <c r="D33" s="913"/>
      <c r="E33" s="914"/>
      <c r="F33" s="913"/>
      <c r="G33" s="940"/>
    </row>
    <row r="34" spans="1:7" ht="15">
      <c r="A34" s="896">
        <v>3</v>
      </c>
      <c r="B34" s="897" t="s">
        <v>780</v>
      </c>
      <c r="C34" s="898" t="s">
        <v>761</v>
      </c>
      <c r="D34" s="899"/>
      <c r="E34" s="910"/>
      <c r="F34" s="900"/>
      <c r="G34" s="975"/>
    </row>
    <row r="35" spans="1:7" ht="45">
      <c r="A35" s="915" t="s">
        <v>818</v>
      </c>
      <c r="B35" s="916" t="s">
        <v>782</v>
      </c>
      <c r="C35" s="918" t="s">
        <v>862</v>
      </c>
      <c r="D35" s="918">
        <v>1</v>
      </c>
      <c r="E35" s="919"/>
      <c r="F35" s="968">
        <f t="shared" ref="F35:F36" si="3">ROUND(E35*D35,2)</f>
        <v>0</v>
      </c>
      <c r="G35" s="617"/>
    </row>
    <row r="36" spans="1:7" ht="60">
      <c r="A36" s="1083" t="s">
        <v>819</v>
      </c>
      <c r="B36" s="916" t="s">
        <v>827</v>
      </c>
      <c r="C36" s="917" t="s">
        <v>48</v>
      </c>
      <c r="D36" s="918">
        <v>1</v>
      </c>
      <c r="E36" s="919"/>
      <c r="F36" s="968">
        <f t="shared" si="3"/>
        <v>0</v>
      </c>
      <c r="G36" s="617"/>
    </row>
    <row r="37" spans="1:7" ht="47.25" customHeight="1">
      <c r="A37" s="1435"/>
      <c r="B37" s="920" t="s">
        <v>825</v>
      </c>
      <c r="C37" s="907" t="s">
        <v>48</v>
      </c>
      <c r="D37" s="908">
        <v>1</v>
      </c>
      <c r="E37" s="908">
        <v>80</v>
      </c>
      <c r="F37" s="1434">
        <f>E37</f>
        <v>80</v>
      </c>
      <c r="G37" s="617"/>
    </row>
    <row r="38" spans="1:7" ht="15">
      <c r="A38" s="928"/>
      <c r="B38" s="929" t="s">
        <v>22</v>
      </c>
      <c r="C38" s="929"/>
      <c r="D38" s="930"/>
      <c r="E38" s="931"/>
      <c r="F38" s="932">
        <f>ROUND(SUM(F35:F37),2)</f>
        <v>80</v>
      </c>
      <c r="G38" s="975"/>
    </row>
    <row r="39" spans="1:7" s="190" customFormat="1" ht="15">
      <c r="A39" s="1359"/>
      <c r="B39" s="1359"/>
      <c r="C39" s="1359"/>
      <c r="D39" s="1359"/>
      <c r="E39" s="1360"/>
      <c r="F39" s="1360"/>
      <c r="G39" s="1361"/>
    </row>
    <row r="40" spans="1:7" s="190" customFormat="1" ht="15">
      <c r="A40" s="1362"/>
      <c r="B40" s="1362"/>
      <c r="C40" s="1362"/>
      <c r="D40" s="1362"/>
      <c r="E40" s="1363"/>
      <c r="F40" s="1363"/>
      <c r="G40" s="1364"/>
    </row>
    <row r="41" spans="1:7" s="190" customFormat="1" ht="15">
      <c r="A41" s="1362"/>
      <c r="B41" s="1362"/>
      <c r="C41" s="1362"/>
      <c r="D41" s="1362"/>
      <c r="E41" s="1363"/>
      <c r="F41" s="1363"/>
      <c r="G41" s="1364"/>
    </row>
    <row r="42" spans="1:7" s="190" customFormat="1" ht="18.75">
      <c r="A42" s="1359"/>
      <c r="B42" s="933" t="s">
        <v>807</v>
      </c>
      <c r="C42" s="1359"/>
      <c r="D42" s="1359"/>
      <c r="E42" s="1360"/>
      <c r="F42" s="1360"/>
      <c r="G42" s="1365"/>
    </row>
    <row r="43" spans="1:7" s="190" customFormat="1" ht="18.75">
      <c r="A43" s="1359"/>
      <c r="B43" s="933"/>
      <c r="C43" s="1359"/>
      <c r="D43" s="1359"/>
      <c r="E43" s="1360"/>
      <c r="F43" s="1360"/>
      <c r="G43" s="1365"/>
    </row>
    <row r="44" spans="1:7" s="190" customFormat="1" ht="15">
      <c r="A44" s="1359"/>
      <c r="B44" s="934" t="s">
        <v>784</v>
      </c>
      <c r="C44" s="1359"/>
      <c r="D44" s="1359"/>
      <c r="E44" s="1360"/>
      <c r="F44" s="1366">
        <f>F25</f>
        <v>0</v>
      </c>
      <c r="G44" s="1365"/>
    </row>
    <row r="45" spans="1:7" s="190" customFormat="1" ht="15">
      <c r="A45" s="1359"/>
      <c r="B45" s="934" t="s">
        <v>785</v>
      </c>
      <c r="C45" s="1359"/>
      <c r="D45" s="1359"/>
      <c r="E45" s="1360"/>
      <c r="F45" s="1366">
        <f>F32</f>
        <v>0</v>
      </c>
      <c r="G45" s="1365"/>
    </row>
    <row r="46" spans="1:7" s="190" customFormat="1" ht="15">
      <c r="A46" s="1359"/>
      <c r="B46" s="934" t="s">
        <v>786</v>
      </c>
      <c r="C46" s="1359"/>
      <c r="D46" s="1359"/>
      <c r="E46" s="1360"/>
      <c r="F46" s="1366">
        <f>F38</f>
        <v>80</v>
      </c>
      <c r="G46" s="1365"/>
    </row>
    <row r="47" spans="1:7" s="190" customFormat="1" ht="15">
      <c r="A47" s="1359"/>
      <c r="B47" s="1359"/>
      <c r="C47" s="1359"/>
      <c r="D47" s="1359"/>
      <c r="E47" s="1360"/>
      <c r="F47" s="1360"/>
      <c r="G47" s="1365"/>
    </row>
    <row r="48" spans="1:7" s="190" customFormat="1" ht="15.75">
      <c r="A48" s="1359"/>
      <c r="B48" s="982" t="s">
        <v>787</v>
      </c>
      <c r="C48" s="1367"/>
      <c r="D48" s="1367"/>
      <c r="E48" s="1372"/>
      <c r="F48" s="1368">
        <f>SUM(F44:F46)</f>
        <v>80</v>
      </c>
      <c r="G48" s="1365"/>
    </row>
    <row r="49" spans="1:7" s="190" customFormat="1" ht="15.75">
      <c r="A49" s="1359"/>
      <c r="B49" s="935" t="s">
        <v>788</v>
      </c>
      <c r="C49" s="1369"/>
      <c r="D49" s="1369"/>
      <c r="E49" s="1370"/>
      <c r="F49" s="1370">
        <f>F48*0.22</f>
        <v>17.600000000000001</v>
      </c>
      <c r="G49" s="1365"/>
    </row>
    <row r="50" spans="1:7" s="190" customFormat="1" ht="15.75">
      <c r="A50" s="1359"/>
      <c r="B50" s="1369" t="s">
        <v>789</v>
      </c>
      <c r="C50" s="1369"/>
      <c r="D50" s="1369"/>
      <c r="E50" s="1370"/>
      <c r="F50" s="1370">
        <f>SUM(F48:F49)</f>
        <v>97.6</v>
      </c>
      <c r="G50" s="1365"/>
    </row>
    <row r="51" spans="1:7" s="190" customFormat="1" ht="15">
      <c r="A51" s="1359"/>
      <c r="B51" s="1359"/>
      <c r="C51" s="1359"/>
      <c r="D51" s="1359"/>
      <c r="E51" s="1360"/>
      <c r="F51" s="1360"/>
      <c r="G51" s="1365"/>
    </row>
    <row r="52" spans="1:7" s="190" customFormat="1" ht="15">
      <c r="A52" s="1359"/>
      <c r="B52" s="1359"/>
      <c r="C52" s="1359"/>
      <c r="D52" s="1359"/>
      <c r="E52" s="1360"/>
      <c r="F52" s="1360"/>
      <c r="G52" s="1365"/>
    </row>
    <row r="53" spans="1:7" s="190" customFormat="1" ht="15">
      <c r="A53" s="1359"/>
      <c r="B53" s="1359"/>
      <c r="C53" s="1359"/>
      <c r="D53" s="1359"/>
      <c r="E53" s="1360"/>
      <c r="F53" s="1360"/>
      <c r="G53" s="1365"/>
    </row>
    <row r="54" spans="1:7" s="190" customFormat="1" ht="15">
      <c r="A54" s="1359"/>
      <c r="B54" s="1359"/>
      <c r="C54" s="1359"/>
      <c r="D54" s="1359"/>
      <c r="E54" s="1360"/>
      <c r="F54" s="1360"/>
      <c r="G54" s="1365"/>
    </row>
    <row r="55" spans="1:7" s="190" customFormat="1" ht="15">
      <c r="A55" s="1359"/>
      <c r="B55" s="1359"/>
      <c r="C55" s="1359"/>
      <c r="D55" s="1359"/>
      <c r="E55" s="1360"/>
      <c r="F55" s="1360"/>
      <c r="G55" s="1365"/>
    </row>
    <row r="56" spans="1:7" s="190" customFormat="1" ht="15.75" thickBot="1">
      <c r="A56" s="1359"/>
      <c r="B56" s="1359"/>
      <c r="C56" s="1359"/>
      <c r="D56" s="1359"/>
      <c r="E56" s="1360"/>
      <c r="F56" s="1360"/>
      <c r="G56" s="1365"/>
    </row>
    <row r="57" spans="1:7" s="190" customFormat="1" ht="20.100000000000001" customHeight="1">
      <c r="A57" s="2104" t="s">
        <v>598</v>
      </c>
      <c r="B57" s="2119"/>
      <c r="C57" s="2119"/>
      <c r="D57" s="2119"/>
      <c r="E57" s="2119"/>
      <c r="F57" s="2120"/>
    </row>
    <row r="58" spans="1:7" s="190" customFormat="1" ht="20.100000000000001" customHeight="1">
      <c r="A58" s="2121"/>
      <c r="B58" s="2122"/>
      <c r="C58" s="2122"/>
      <c r="D58" s="2122"/>
      <c r="E58" s="2122"/>
      <c r="F58" s="2123"/>
      <c r="G58" s="617" t="s">
        <v>304</v>
      </c>
    </row>
    <row r="59" spans="1:7" s="190" customFormat="1" ht="20.100000000000001" customHeight="1" thickBot="1">
      <c r="A59" s="2124"/>
      <c r="B59" s="2125"/>
      <c r="C59" s="2125"/>
      <c r="D59" s="2125"/>
      <c r="E59" s="2125"/>
      <c r="F59" s="2126"/>
    </row>
    <row r="60" spans="1:7" s="190" customFormat="1" ht="15">
      <c r="A60" s="1359"/>
      <c r="B60" s="1359"/>
      <c r="C60" s="1359"/>
      <c r="D60" s="1359"/>
      <c r="E60" s="1360"/>
      <c r="F60" s="1360"/>
      <c r="G60" s="1365"/>
    </row>
    <row r="61" spans="1:7" s="190" customFormat="1" ht="13.5" thickBot="1">
      <c r="E61" s="1373"/>
    </row>
    <row r="62" spans="1:7" s="190" customFormat="1">
      <c r="A62" s="2093" t="s">
        <v>602</v>
      </c>
      <c r="B62" s="2094"/>
      <c r="C62" s="2094"/>
      <c r="D62" s="2094"/>
      <c r="E62" s="2094"/>
      <c r="F62" s="2095"/>
    </row>
    <row r="63" spans="1:7" s="190" customFormat="1">
      <c r="A63" s="2096"/>
      <c r="B63" s="2097"/>
      <c r="C63" s="2097"/>
      <c r="D63" s="2097"/>
      <c r="E63" s="2097"/>
      <c r="F63" s="2098"/>
    </row>
    <row r="64" spans="1:7" s="190" customFormat="1" ht="30" customHeight="1" thickBot="1">
      <c r="A64" s="2099"/>
      <c r="B64" s="2100"/>
      <c r="C64" s="2100"/>
      <c r="D64" s="2100"/>
      <c r="E64" s="2100"/>
      <c r="F64" s="2101"/>
    </row>
    <row r="65" spans="5:5" s="190" customFormat="1">
      <c r="E65" s="1373"/>
    </row>
  </sheetData>
  <sheetProtection password="C676" sheet="1" objects="1" scenarios="1"/>
  <mergeCells count="3">
    <mergeCell ref="A5:F5"/>
    <mergeCell ref="A57:F59"/>
    <mergeCell ref="A62:F64"/>
  </mergeCells>
  <pageMargins left="0.7" right="0.7" top="0.75" bottom="0.75" header="0.3" footer="0.3"/>
  <pageSetup paperSize="9" orientation="portrait" r:id="rId1"/>
  <headerFooter>
    <oddHeader>&amp;R&amp;A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>
    <tabColor theme="5" tint="0.39997558519241921"/>
  </sheetPr>
  <dimension ref="A1:H59"/>
  <sheetViews>
    <sheetView view="pageLayout" zoomScaleNormal="100" workbookViewId="0">
      <selection activeCell="C31" sqref="C31"/>
    </sheetView>
  </sheetViews>
  <sheetFormatPr defaultRowHeight="12.75"/>
  <cols>
    <col min="2" max="2" width="32.7109375" customWidth="1"/>
    <col min="5" max="5" width="10.140625" bestFit="1" customWidth="1"/>
    <col min="6" max="6" width="12.42578125" bestFit="1" customWidth="1"/>
    <col min="7" max="7" width="5.140625" bestFit="1" customWidth="1"/>
    <col min="8" max="8" width="9.140625" style="6"/>
  </cols>
  <sheetData>
    <row r="1" spans="1:7" ht="18">
      <c r="A1" s="983"/>
      <c r="B1" s="984" t="s">
        <v>755</v>
      </c>
      <c r="C1" s="983"/>
      <c r="D1" s="983"/>
      <c r="E1" s="983"/>
      <c r="F1" s="985"/>
      <c r="G1" s="945"/>
    </row>
    <row r="2" spans="1:7" ht="15">
      <c r="A2" s="983"/>
      <c r="B2" s="986" t="s">
        <v>756</v>
      </c>
      <c r="C2" s="983"/>
      <c r="D2" s="983"/>
      <c r="E2" s="983"/>
      <c r="F2" s="985"/>
      <c r="G2" s="945"/>
    </row>
    <row r="3" spans="1:7" ht="15">
      <c r="A3" s="983"/>
      <c r="B3" s="983" t="s">
        <v>808</v>
      </c>
      <c r="C3" s="983"/>
      <c r="D3" s="983"/>
      <c r="E3" s="983"/>
      <c r="F3" s="985"/>
      <c r="G3" s="945"/>
    </row>
    <row r="4" spans="1:7" ht="47.25">
      <c r="A4" s="983"/>
      <c r="B4" s="987" t="s">
        <v>757</v>
      </c>
      <c r="C4" s="983"/>
      <c r="D4" s="983"/>
      <c r="E4" s="983"/>
      <c r="F4" s="985"/>
      <c r="G4" s="945"/>
    </row>
    <row r="5" spans="1:7" ht="15.75">
      <c r="A5" s="2127"/>
      <c r="B5" s="2127"/>
      <c r="C5" s="2127"/>
      <c r="D5" s="2127"/>
      <c r="E5" s="2127"/>
      <c r="F5" s="2127"/>
      <c r="G5" s="945"/>
    </row>
    <row r="6" spans="1:7" ht="15">
      <c r="A6" s="988" t="s">
        <v>758</v>
      </c>
      <c r="B6" s="988" t="s">
        <v>684</v>
      </c>
      <c r="C6" s="988" t="s">
        <v>3</v>
      </c>
      <c r="D6" s="988" t="s">
        <v>686</v>
      </c>
      <c r="E6" s="988" t="s">
        <v>687</v>
      </c>
      <c r="F6" s="989" t="s">
        <v>759</v>
      </c>
      <c r="G6" s="945"/>
    </row>
    <row r="7" spans="1:7" ht="15">
      <c r="A7" s="990"/>
      <c r="B7" s="990"/>
      <c r="C7" s="990"/>
      <c r="D7" s="990"/>
      <c r="E7" s="990"/>
      <c r="F7" s="990"/>
      <c r="G7" s="945"/>
    </row>
    <row r="8" spans="1:7" ht="15">
      <c r="A8" s="991">
        <v>1</v>
      </c>
      <c r="B8" s="992" t="s">
        <v>760</v>
      </c>
      <c r="C8" s="993" t="s">
        <v>761</v>
      </c>
      <c r="D8" s="994"/>
      <c r="E8" s="994"/>
      <c r="F8" s="995"/>
      <c r="G8" s="945"/>
    </row>
    <row r="9" spans="1:7" ht="15">
      <c r="A9" s="996" t="s">
        <v>318</v>
      </c>
      <c r="B9" s="997" t="s">
        <v>762</v>
      </c>
      <c r="C9" s="998" t="s">
        <v>763</v>
      </c>
      <c r="D9" s="999">
        <v>405</v>
      </c>
      <c r="E9" s="1000"/>
      <c r="F9" s="1001">
        <f>ROUND(D9*E9,2)</f>
        <v>0</v>
      </c>
      <c r="G9" s="940"/>
    </row>
    <row r="10" spans="1:7" ht="75">
      <c r="A10" s="1002" t="s">
        <v>325</v>
      </c>
      <c r="B10" s="1003" t="s">
        <v>793</v>
      </c>
      <c r="C10" s="1004" t="s">
        <v>794</v>
      </c>
      <c r="D10" s="1005">
        <v>1</v>
      </c>
      <c r="E10" s="1006"/>
      <c r="F10" s="1007">
        <f>ROUND(D10*E10,2)</f>
        <v>0</v>
      </c>
      <c r="G10" s="940"/>
    </row>
    <row r="11" spans="1:7" ht="135">
      <c r="A11" s="1151" t="s">
        <v>809</v>
      </c>
      <c r="B11" s="1008" t="s">
        <v>883</v>
      </c>
      <c r="C11" s="1009"/>
      <c r="D11" s="1010"/>
      <c r="E11" s="1011"/>
      <c r="F11" s="1012"/>
    </row>
    <row r="12" spans="1:7" ht="45">
      <c r="A12" s="1523"/>
      <c r="B12" s="1013" t="s">
        <v>810</v>
      </c>
      <c r="C12" s="1009" t="s">
        <v>763</v>
      </c>
      <c r="D12" s="1014">
        <v>70</v>
      </c>
      <c r="E12" s="1015"/>
      <c r="F12" s="1448">
        <f>ROUND(D12*E12,2)</f>
        <v>0</v>
      </c>
      <c r="G12" s="1455" t="s">
        <v>816</v>
      </c>
    </row>
    <row r="13" spans="1:7" ht="120">
      <c r="A13" s="1152" t="s">
        <v>766</v>
      </c>
      <c r="B13" s="1008" t="s">
        <v>884</v>
      </c>
      <c r="C13" s="1009"/>
      <c r="D13" s="1014"/>
      <c r="E13" s="1015"/>
      <c r="F13" s="1016"/>
    </row>
    <row r="14" spans="1:7" ht="30">
      <c r="A14" s="1449"/>
      <c r="B14" s="1017" t="s">
        <v>764</v>
      </c>
      <c r="C14" s="1018" t="s">
        <v>763</v>
      </c>
      <c r="D14" s="1019">
        <v>310</v>
      </c>
      <c r="E14" s="1020"/>
      <c r="F14" s="1448">
        <f>ROUND(D14*E14,2)</f>
        <v>0</v>
      </c>
      <c r="G14" s="1455" t="s">
        <v>816</v>
      </c>
    </row>
    <row r="15" spans="1:7" ht="150">
      <c r="A15" s="1152" t="s">
        <v>797</v>
      </c>
      <c r="B15" s="1021" t="s">
        <v>849</v>
      </c>
      <c r="C15" s="1018"/>
      <c r="D15" s="1022"/>
      <c r="E15" s="1023"/>
      <c r="F15" s="1024"/>
    </row>
    <row r="16" spans="1:7" ht="45">
      <c r="A16" s="1524"/>
      <c r="B16" s="1017" t="s">
        <v>796</v>
      </c>
      <c r="C16" s="1018" t="s">
        <v>763</v>
      </c>
      <c r="D16" s="1019">
        <v>18</v>
      </c>
      <c r="E16" s="1020"/>
      <c r="F16" s="1522">
        <f t="shared" ref="F16:F22" si="0">ROUND(D16*E16,2)</f>
        <v>0</v>
      </c>
      <c r="G16" s="1455" t="s">
        <v>816</v>
      </c>
    </row>
    <row r="17" spans="1:7" ht="150">
      <c r="A17" s="1152" t="s">
        <v>799</v>
      </c>
      <c r="B17" s="1025" t="s">
        <v>885</v>
      </c>
      <c r="C17" s="1026" t="s">
        <v>765</v>
      </c>
      <c r="D17" s="1027">
        <v>2</v>
      </c>
      <c r="E17" s="1028"/>
      <c r="F17" s="1450">
        <f t="shared" si="0"/>
        <v>0</v>
      </c>
      <c r="G17" s="1455" t="s">
        <v>816</v>
      </c>
    </row>
    <row r="18" spans="1:7" ht="30">
      <c r="A18" s="1029" t="s">
        <v>800</v>
      </c>
      <c r="B18" s="1030" t="s">
        <v>767</v>
      </c>
      <c r="C18" s="1026" t="s">
        <v>768</v>
      </c>
      <c r="D18" s="1027">
        <v>405</v>
      </c>
      <c r="E18" s="1028"/>
      <c r="F18" s="1012">
        <f t="shared" si="0"/>
        <v>0</v>
      </c>
      <c r="G18" s="940"/>
    </row>
    <row r="19" spans="1:7" ht="45">
      <c r="A19" s="1029" t="s">
        <v>801</v>
      </c>
      <c r="B19" s="1030" t="s">
        <v>802</v>
      </c>
      <c r="C19" s="1026" t="s">
        <v>768</v>
      </c>
      <c r="D19" s="1027">
        <v>90</v>
      </c>
      <c r="E19" s="1028"/>
      <c r="F19" s="1012">
        <f t="shared" si="0"/>
        <v>0</v>
      </c>
      <c r="G19" s="975"/>
    </row>
    <row r="20" spans="1:7" ht="45">
      <c r="A20" s="1029" t="s">
        <v>803</v>
      </c>
      <c r="B20" s="1030" t="s">
        <v>771</v>
      </c>
      <c r="C20" s="1026" t="s">
        <v>765</v>
      </c>
      <c r="D20" s="1027">
        <v>10</v>
      </c>
      <c r="E20" s="1028"/>
      <c r="F20" s="1012">
        <f t="shared" si="0"/>
        <v>0</v>
      </c>
      <c r="G20" s="975"/>
    </row>
    <row r="21" spans="1:7" ht="15">
      <c r="A21" s="1031" t="s">
        <v>804</v>
      </c>
      <c r="B21" s="1032" t="s">
        <v>772</v>
      </c>
      <c r="C21" s="1033" t="s">
        <v>768</v>
      </c>
      <c r="D21" s="1034">
        <v>6</v>
      </c>
      <c r="E21" s="1035"/>
      <c r="F21" s="1012">
        <f t="shared" si="0"/>
        <v>0</v>
      </c>
      <c r="G21" s="975"/>
    </row>
    <row r="22" spans="1:7" ht="30">
      <c r="A22" s="1036" t="s">
        <v>805</v>
      </c>
      <c r="B22" s="1037" t="s">
        <v>806</v>
      </c>
      <c r="C22" s="1038" t="s">
        <v>794</v>
      </c>
      <c r="D22" s="1039">
        <v>1</v>
      </c>
      <c r="E22" s="1040"/>
      <c r="F22" s="1012">
        <f t="shared" si="0"/>
        <v>0</v>
      </c>
      <c r="G22" s="976"/>
    </row>
    <row r="23" spans="1:7" ht="15">
      <c r="A23" s="991"/>
      <c r="B23" s="992" t="s">
        <v>22</v>
      </c>
      <c r="C23" s="993"/>
      <c r="D23" s="994"/>
      <c r="E23" s="1041"/>
      <c r="F23" s="1521">
        <f>SUM(F9:F22)</f>
        <v>0</v>
      </c>
      <c r="G23" s="975"/>
    </row>
    <row r="24" spans="1:7" ht="15">
      <c r="A24" s="1042"/>
      <c r="B24" s="1043"/>
      <c r="C24" s="1044"/>
      <c r="D24" s="1045"/>
      <c r="E24" s="1046"/>
      <c r="F24" s="1045"/>
      <c r="G24" s="940"/>
    </row>
    <row r="25" spans="1:7" ht="15">
      <c r="A25" s="991">
        <v>2</v>
      </c>
      <c r="B25" s="992" t="s">
        <v>773</v>
      </c>
      <c r="C25" s="993" t="s">
        <v>761</v>
      </c>
      <c r="D25" s="994"/>
      <c r="E25" s="1041"/>
      <c r="F25" s="995"/>
      <c r="G25" s="975"/>
    </row>
    <row r="26" spans="1:7" ht="45">
      <c r="A26" s="1047" t="s">
        <v>337</v>
      </c>
      <c r="B26" s="1048" t="s">
        <v>774</v>
      </c>
      <c r="C26" s="1048" t="s">
        <v>775</v>
      </c>
      <c r="D26" s="1049">
        <v>0.40500000000000003</v>
      </c>
      <c r="E26" s="1050"/>
      <c r="F26" s="1007">
        <f t="shared" ref="F26:F29" si="1">ROUND(D26*E26,2)</f>
        <v>0</v>
      </c>
      <c r="G26" s="975"/>
    </row>
    <row r="27" spans="1:7" ht="51" customHeight="1">
      <c r="A27" s="1051" t="s">
        <v>351</v>
      </c>
      <c r="B27" s="1048" t="s">
        <v>776</v>
      </c>
      <c r="C27" s="1052" t="s">
        <v>775</v>
      </c>
      <c r="D27" s="1053">
        <f>D26</f>
        <v>0.40500000000000003</v>
      </c>
      <c r="E27" s="1054"/>
      <c r="F27" s="1007">
        <f t="shared" si="1"/>
        <v>0</v>
      </c>
      <c r="G27" s="975"/>
    </row>
    <row r="28" spans="1:7" ht="60">
      <c r="A28" s="1047" t="s">
        <v>358</v>
      </c>
      <c r="B28" s="1048" t="s">
        <v>777</v>
      </c>
      <c r="C28" s="1052" t="s">
        <v>775</v>
      </c>
      <c r="D28" s="1053">
        <f>D27</f>
        <v>0.40500000000000003</v>
      </c>
      <c r="E28" s="1054"/>
      <c r="F28" s="1007">
        <f t="shared" si="1"/>
        <v>0</v>
      </c>
      <c r="G28" s="975"/>
    </row>
    <row r="29" spans="1:7" ht="30">
      <c r="A29" s="1055" t="s">
        <v>356</v>
      </c>
      <c r="B29" s="1033" t="s">
        <v>778</v>
      </c>
      <c r="C29" s="990" t="s">
        <v>779</v>
      </c>
      <c r="D29" s="1056">
        <v>3</v>
      </c>
      <c r="E29" s="1057"/>
      <c r="F29" s="1007">
        <f t="shared" si="1"/>
        <v>0</v>
      </c>
      <c r="G29" s="975"/>
    </row>
    <row r="30" spans="1:7" ht="15">
      <c r="A30" s="991"/>
      <c r="B30" s="1146" t="s">
        <v>22</v>
      </c>
      <c r="C30" s="992"/>
      <c r="D30" s="1058"/>
      <c r="E30" s="1059"/>
      <c r="F30" s="1521">
        <f>SUM(F26:F29)</f>
        <v>0</v>
      </c>
      <c r="G30" s="975"/>
    </row>
    <row r="31" spans="1:7" ht="15">
      <c r="A31" s="1042"/>
      <c r="B31" s="1147"/>
      <c r="C31" s="1044"/>
      <c r="D31" s="1045"/>
      <c r="E31" s="1046"/>
      <c r="F31" s="1045"/>
      <c r="G31" s="940"/>
    </row>
    <row r="32" spans="1:7" ht="15">
      <c r="A32" s="991">
        <v>3</v>
      </c>
      <c r="B32" s="1146" t="s">
        <v>780</v>
      </c>
      <c r="C32" s="993" t="s">
        <v>761</v>
      </c>
      <c r="D32" s="994"/>
      <c r="E32" s="1041"/>
      <c r="F32" s="995"/>
      <c r="G32" s="940"/>
    </row>
    <row r="33" spans="1:7" ht="45">
      <c r="A33" s="1047" t="s">
        <v>781</v>
      </c>
      <c r="B33" s="1048" t="s">
        <v>864</v>
      </c>
      <c r="C33" s="1048" t="s">
        <v>865</v>
      </c>
      <c r="D33" s="1049">
        <v>1</v>
      </c>
      <c r="E33" s="1050"/>
      <c r="F33" s="1060">
        <f>ROUND(E33,2)</f>
        <v>0</v>
      </c>
      <c r="G33" s="617"/>
    </row>
    <row r="34" spans="1:7" ht="51.75" customHeight="1">
      <c r="A34" s="1084" t="s">
        <v>783</v>
      </c>
      <c r="B34" s="1052" t="s">
        <v>826</v>
      </c>
      <c r="C34" s="1052" t="s">
        <v>865</v>
      </c>
      <c r="D34" s="1053">
        <v>1</v>
      </c>
      <c r="E34" s="1054"/>
      <c r="F34" s="1060">
        <f>ROUND(E34,2)</f>
        <v>0</v>
      </c>
      <c r="G34" s="617"/>
    </row>
    <row r="35" spans="1:7" ht="50.25" customHeight="1">
      <c r="A35" s="1451"/>
      <c r="B35" s="1452" t="s">
        <v>825</v>
      </c>
      <c r="C35" s="1452" t="s">
        <v>48</v>
      </c>
      <c r="D35" s="1453">
        <v>1</v>
      </c>
      <c r="E35" s="1453">
        <v>80</v>
      </c>
      <c r="F35" s="1454">
        <v>80</v>
      </c>
      <c r="G35" s="617" t="s">
        <v>815</v>
      </c>
    </row>
    <row r="36" spans="1:7" ht="15">
      <c r="A36" s="1061"/>
      <c r="B36" s="1062" t="s">
        <v>22</v>
      </c>
      <c r="C36" s="1062"/>
      <c r="D36" s="1063"/>
      <c r="E36" s="1063"/>
      <c r="F36" s="1064">
        <f>SUM(F33:F35)</f>
        <v>80</v>
      </c>
      <c r="G36" s="975"/>
    </row>
    <row r="37" spans="1:7" ht="15">
      <c r="A37" s="983"/>
      <c r="B37" s="983"/>
      <c r="C37" s="983"/>
      <c r="D37" s="983"/>
      <c r="E37" s="983"/>
      <c r="F37" s="985"/>
      <c r="G37" s="975"/>
    </row>
    <row r="38" spans="1:7" ht="15">
      <c r="A38" s="983"/>
      <c r="B38" s="983"/>
      <c r="C38" s="983"/>
      <c r="D38" s="983"/>
      <c r="E38" s="983"/>
      <c r="F38" s="985"/>
      <c r="G38" s="975"/>
    </row>
    <row r="39" spans="1:7" ht="15">
      <c r="A39" s="983"/>
      <c r="B39" s="983"/>
      <c r="C39" s="983"/>
      <c r="D39" s="983"/>
      <c r="E39" s="983"/>
      <c r="F39" s="985"/>
      <c r="G39" s="975"/>
    </row>
    <row r="40" spans="1:7" ht="18">
      <c r="A40" s="983"/>
      <c r="B40" s="1065" t="s">
        <v>811</v>
      </c>
      <c r="C40" s="983"/>
      <c r="D40" s="983"/>
      <c r="E40" s="983"/>
      <c r="F40" s="985"/>
      <c r="G40" s="975"/>
    </row>
    <row r="41" spans="1:7" ht="18">
      <c r="A41" s="983"/>
      <c r="B41" s="1065"/>
      <c r="C41" s="983"/>
      <c r="D41" s="983"/>
      <c r="E41" s="983"/>
      <c r="F41" s="985"/>
      <c r="G41" s="975"/>
    </row>
    <row r="42" spans="1:7" ht="15">
      <c r="A42" s="983"/>
      <c r="B42" s="1066" t="s">
        <v>784</v>
      </c>
      <c r="C42" s="983"/>
      <c r="D42" s="983"/>
      <c r="E42" s="983"/>
      <c r="F42" s="1067">
        <f>F23</f>
        <v>0</v>
      </c>
      <c r="G42" s="975"/>
    </row>
    <row r="43" spans="1:7" ht="15">
      <c r="A43" s="983"/>
      <c r="B43" s="1066" t="s">
        <v>785</v>
      </c>
      <c r="C43" s="983"/>
      <c r="D43" s="983"/>
      <c r="E43" s="983"/>
      <c r="F43" s="1067">
        <f>F30</f>
        <v>0</v>
      </c>
      <c r="G43" s="975"/>
    </row>
    <row r="44" spans="1:7" ht="15">
      <c r="A44" s="983"/>
      <c r="B44" s="1066" t="s">
        <v>786</v>
      </c>
      <c r="C44" s="983"/>
      <c r="D44" s="983"/>
      <c r="E44" s="983"/>
      <c r="F44" s="1067">
        <f>F36</f>
        <v>80</v>
      </c>
      <c r="G44" s="975"/>
    </row>
    <row r="45" spans="1:7" ht="15">
      <c r="A45" s="983"/>
      <c r="B45" s="983"/>
      <c r="C45" s="983"/>
      <c r="D45" s="983"/>
      <c r="E45" s="983"/>
      <c r="F45" s="985"/>
      <c r="G45" s="975"/>
    </row>
    <row r="46" spans="1:7" ht="15.75">
      <c r="A46" s="983"/>
      <c r="B46" s="1458" t="s">
        <v>787</v>
      </c>
      <c r="C46" s="1457"/>
      <c r="D46" s="1457"/>
      <c r="E46" s="1457"/>
      <c r="F46" s="1456">
        <f>ROUND(SUM(F42:F44),2)</f>
        <v>80</v>
      </c>
      <c r="G46" s="975"/>
    </row>
    <row r="47" spans="1:7" ht="15.75">
      <c r="A47" s="983"/>
      <c r="B47" s="1068" t="s">
        <v>788</v>
      </c>
      <c r="C47" s="1069"/>
      <c r="D47" s="1069"/>
      <c r="E47" s="1069"/>
      <c r="F47" s="1070">
        <f>ROUND(F46*0.22,2)</f>
        <v>17.600000000000001</v>
      </c>
      <c r="G47" s="945"/>
    </row>
    <row r="48" spans="1:7" ht="15.75">
      <c r="A48" s="983"/>
      <c r="B48" s="1069" t="s">
        <v>789</v>
      </c>
      <c r="C48" s="1069"/>
      <c r="D48" s="1069"/>
      <c r="E48" s="1069"/>
      <c r="F48" s="1070">
        <f>SUM(F46:F47)</f>
        <v>97.6</v>
      </c>
      <c r="G48" s="945"/>
    </row>
    <row r="49" spans="1:7" ht="15">
      <c r="A49" s="983"/>
      <c r="B49" s="983"/>
      <c r="C49" s="983"/>
      <c r="D49" s="983"/>
      <c r="E49" s="983"/>
      <c r="F49" s="985"/>
      <c r="G49" s="945"/>
    </row>
    <row r="50" spans="1:7" ht="15">
      <c r="A50" s="983"/>
      <c r="B50" s="983"/>
      <c r="C50" s="983"/>
      <c r="D50" s="983"/>
      <c r="E50" s="983"/>
      <c r="F50" s="985"/>
      <c r="G50" s="945"/>
    </row>
    <row r="51" spans="1:7" ht="13.5" thickBot="1"/>
    <row r="52" spans="1:7">
      <c r="A52" s="2051" t="s">
        <v>602</v>
      </c>
      <c r="B52" s="2052"/>
      <c r="C52" s="2052"/>
      <c r="D52" s="2052"/>
      <c r="E52" s="2052"/>
      <c r="F52" s="2053"/>
    </row>
    <row r="53" spans="1:7">
      <c r="A53" s="2054"/>
      <c r="B53" s="2055"/>
      <c r="C53" s="2055"/>
      <c r="D53" s="2055"/>
      <c r="E53" s="2055"/>
      <c r="F53" s="2056"/>
    </row>
    <row r="54" spans="1:7" ht="40.5" customHeight="1" thickBot="1">
      <c r="A54" s="2057"/>
      <c r="B54" s="2058"/>
      <c r="C54" s="2058"/>
      <c r="D54" s="2058"/>
      <c r="E54" s="2058"/>
      <c r="F54" s="2059"/>
    </row>
    <row r="56" spans="1:7" ht="13.5" thickBot="1"/>
    <row r="57" spans="1:7">
      <c r="A57" s="2042" t="s">
        <v>306</v>
      </c>
      <c r="B57" s="2043"/>
      <c r="C57" s="2043"/>
      <c r="D57" s="2043"/>
      <c r="E57" s="2043"/>
      <c r="F57" s="2044"/>
    </row>
    <row r="58" spans="1:7">
      <c r="A58" s="2045"/>
      <c r="B58" s="2046"/>
      <c r="C58" s="2046"/>
      <c r="D58" s="2046"/>
      <c r="E58" s="2046"/>
      <c r="F58" s="2047"/>
    </row>
    <row r="59" spans="1:7" ht="33" customHeight="1" thickBot="1">
      <c r="A59" s="2048"/>
      <c r="B59" s="2049"/>
      <c r="C59" s="2049"/>
      <c r="D59" s="2049"/>
      <c r="E59" s="2049"/>
      <c r="F59" s="2050"/>
    </row>
  </sheetData>
  <sheetProtection password="C676" sheet="1" objects="1" scenarios="1"/>
  <mergeCells count="3">
    <mergeCell ref="A5:F5"/>
    <mergeCell ref="A52:F54"/>
    <mergeCell ref="A57:F59"/>
  </mergeCells>
  <pageMargins left="0.7" right="0.7" top="0.75" bottom="0.75" header="0.3" footer="0.3"/>
  <pageSetup paperSize="9" orientation="portrait" r:id="rId1"/>
  <headerFooter>
    <oddHeader>&amp;R&amp;A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>
    <tabColor rgb="FFFFC000"/>
  </sheetPr>
  <dimension ref="A1:E15"/>
  <sheetViews>
    <sheetView view="pageLayout" topLeftCell="A19" zoomScaleNormal="100" workbookViewId="0">
      <selection activeCell="L25" sqref="L25"/>
    </sheetView>
  </sheetViews>
  <sheetFormatPr defaultRowHeight="12.75"/>
  <cols>
    <col min="1" max="1" width="5" bestFit="1" customWidth="1"/>
    <col min="2" max="2" width="16" customWidth="1"/>
    <col min="3" max="3" width="37.42578125" bestFit="1" customWidth="1"/>
    <col min="5" max="5" width="15.140625" customWidth="1"/>
  </cols>
  <sheetData>
    <row r="1" spans="1:5" ht="15">
      <c r="A1" s="983"/>
      <c r="B1" s="983"/>
      <c r="C1" s="983"/>
      <c r="D1" s="983"/>
      <c r="E1" s="983"/>
    </row>
    <row r="2" spans="1:5" ht="18">
      <c r="A2" s="983"/>
      <c r="B2" s="984" t="s">
        <v>812</v>
      </c>
      <c r="C2" s="983"/>
      <c r="D2" s="983"/>
    </row>
    <row r="3" spans="1:5" ht="15">
      <c r="A3" s="983"/>
      <c r="B3" s="983"/>
      <c r="C3" s="983"/>
      <c r="D3" s="983"/>
      <c r="E3" s="983"/>
    </row>
    <row r="4" spans="1:5" ht="15">
      <c r="A4" s="983"/>
      <c r="B4" s="983"/>
      <c r="C4" s="983"/>
      <c r="D4" s="983"/>
      <c r="E4" s="983"/>
    </row>
    <row r="5" spans="1:5" ht="31.5">
      <c r="A5" s="1071" t="s">
        <v>828</v>
      </c>
      <c r="B5" s="1072" t="s">
        <v>792</v>
      </c>
      <c r="C5" s="987" t="str">
        <f>+'[1]1_PO3-POPIS 5'!B4</f>
        <v>Cesta R3-687/7207 Dole - Ponikva - Loče od km 6,140 do km 7,800</v>
      </c>
      <c r="D5" s="983"/>
      <c r="E5" s="1067">
        <f>'TK3-ogrož'!F48</f>
        <v>80</v>
      </c>
    </row>
    <row r="6" spans="1:5" ht="31.5">
      <c r="A6" s="1071" t="s">
        <v>829</v>
      </c>
      <c r="B6" s="1072" t="s">
        <v>808</v>
      </c>
      <c r="C6" s="987" t="str">
        <f>+'[1]3_PO4-POPIS 7'!B4</f>
        <v>Cesta R3-687/7207 Dole - Ponikva - Loče od km 7,800 do km 8,500</v>
      </c>
      <c r="D6" s="983"/>
      <c r="E6" s="1067">
        <f>'TK4-ogrož'!F46</f>
        <v>80</v>
      </c>
    </row>
    <row r="7" spans="1:5" ht="16.5" thickBot="1">
      <c r="A7" s="1071"/>
      <c r="B7" s="1071"/>
      <c r="C7" s="987"/>
      <c r="D7" s="983"/>
      <c r="E7" s="1073"/>
    </row>
    <row r="8" spans="1:5" ht="16.5" thickBot="1">
      <c r="A8" s="983"/>
      <c r="B8" s="983"/>
      <c r="C8" s="1074" t="s">
        <v>787</v>
      </c>
      <c r="D8" s="1075"/>
      <c r="E8" s="1076">
        <f>ROUND(E5+E6,2)</f>
        <v>160</v>
      </c>
    </row>
    <row r="9" spans="1:5" ht="15.75">
      <c r="A9" s="983"/>
      <c r="B9" s="983"/>
      <c r="C9" s="1068" t="s">
        <v>788</v>
      </c>
      <c r="D9" s="1069"/>
      <c r="E9" s="1070">
        <f>ROUND(E8*0.22,2)</f>
        <v>35.200000000000003</v>
      </c>
    </row>
    <row r="10" spans="1:5" ht="15.75">
      <c r="A10" s="983"/>
      <c r="B10" s="983"/>
      <c r="C10" s="1069" t="s">
        <v>789</v>
      </c>
      <c r="D10" s="1069"/>
      <c r="E10" s="1070">
        <f>SUM(E8:E9)</f>
        <v>195.2</v>
      </c>
    </row>
    <row r="15" spans="1:5" ht="36" customHeight="1">
      <c r="B15" s="2128" t="s">
        <v>830</v>
      </c>
      <c r="C15" s="2129"/>
      <c r="D15" s="2129"/>
      <c r="E15" s="2130"/>
    </row>
  </sheetData>
  <sheetProtection password="C676" sheet="1" objects="1" scenarios="1"/>
  <mergeCells count="1">
    <mergeCell ref="B15:E15"/>
  </mergeCells>
  <pageMargins left="0.7" right="0.7" top="0.75" bottom="0.75" header="0.3" footer="0.3"/>
  <pageSetup paperSize="9" orientation="portrait" r:id="rId1"/>
  <headerFooter>
    <oddHeader>&amp;R&amp;A</oddHead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theme="9" tint="0.59999389629810485"/>
  </sheetPr>
  <dimension ref="A1:Q36"/>
  <sheetViews>
    <sheetView view="pageLayout" zoomScaleNormal="100" zoomScaleSheetLayoutView="100" workbookViewId="0">
      <selection activeCell="C28" sqref="C28"/>
    </sheetView>
  </sheetViews>
  <sheetFormatPr defaultRowHeight="12.75"/>
  <cols>
    <col min="2" max="2" width="3.85546875" customWidth="1"/>
    <col min="6" max="6" width="16.28515625" customWidth="1"/>
    <col min="7" max="7" width="21" customWidth="1"/>
    <col min="9" max="9" width="12.7109375" bestFit="1" customWidth="1"/>
  </cols>
  <sheetData>
    <row r="1" spans="1:9" s="6" customFormat="1">
      <c r="A1" s="39"/>
      <c r="B1" s="35"/>
      <c r="C1" s="40"/>
      <c r="D1" s="41"/>
      <c r="E1" s="35"/>
      <c r="F1" s="24"/>
      <c r="G1" s="42"/>
      <c r="H1" s="12"/>
      <c r="I1" s="12"/>
    </row>
    <row r="2" spans="1:9" ht="18">
      <c r="A2" s="39"/>
      <c r="B2" s="1465" t="s">
        <v>147</v>
      </c>
      <c r="C2" s="40"/>
      <c r="D2" s="41"/>
      <c r="E2" s="35"/>
      <c r="F2" s="24"/>
      <c r="G2" s="42"/>
      <c r="H2" s="1"/>
      <c r="I2" s="1"/>
    </row>
    <row r="3" spans="1:9">
      <c r="A3" s="39"/>
      <c r="B3" s="35"/>
      <c r="C3" s="40"/>
      <c r="D3" s="41"/>
      <c r="E3" s="35"/>
      <c r="F3" s="24"/>
      <c r="G3" s="42"/>
      <c r="H3" s="1"/>
      <c r="I3" s="1"/>
    </row>
    <row r="4" spans="1:9">
      <c r="A4" s="39"/>
      <c r="B4" s="35"/>
      <c r="C4" s="40"/>
      <c r="D4" s="41"/>
      <c r="E4" s="35"/>
      <c r="F4" s="24"/>
      <c r="G4" s="42"/>
      <c r="H4" s="1"/>
      <c r="I4" s="1"/>
    </row>
    <row r="5" spans="1:9" ht="15">
      <c r="A5" s="1466" t="s">
        <v>20</v>
      </c>
      <c r="B5" s="1467"/>
      <c r="C5" s="1468" t="s">
        <v>2</v>
      </c>
      <c r="D5" s="1469"/>
      <c r="E5" s="1470"/>
      <c r="F5" s="1471"/>
      <c r="G5" s="1472" t="s">
        <v>876</v>
      </c>
      <c r="H5" s="1"/>
      <c r="I5" s="1"/>
    </row>
    <row r="6" spans="1:9" s="45" customFormat="1" ht="14.25">
      <c r="A6" s="1473"/>
      <c r="B6" s="1474"/>
      <c r="C6" s="1475"/>
      <c r="D6" s="1476"/>
      <c r="E6" s="1477"/>
      <c r="F6" s="1478"/>
      <c r="G6" s="1479"/>
      <c r="H6" s="44"/>
      <c r="I6" s="44"/>
    </row>
    <row r="7" spans="1:9" s="35" customFormat="1" ht="15">
      <c r="A7" s="1480"/>
      <c r="B7" s="1481"/>
      <c r="C7" s="1482"/>
      <c r="D7" s="1483"/>
      <c r="E7" s="1484"/>
      <c r="F7" s="1485"/>
      <c r="G7" s="1486"/>
      <c r="H7" s="12"/>
      <c r="I7" s="12"/>
    </row>
    <row r="8" spans="1:9" s="6" customFormat="1" ht="14.25">
      <c r="A8" s="1487"/>
      <c r="B8" s="1467"/>
      <c r="C8" s="1488"/>
      <c r="D8" s="1488"/>
      <c r="E8" s="1470"/>
      <c r="F8" s="1489"/>
      <c r="G8" s="1490"/>
      <c r="H8" s="12"/>
      <c r="I8" s="12"/>
    </row>
    <row r="9" spans="1:9" s="6" customFormat="1" ht="14.25">
      <c r="A9" s="1491" t="s">
        <v>21</v>
      </c>
      <c r="B9" s="1467"/>
      <c r="C9" s="1488" t="s">
        <v>896</v>
      </c>
      <c r="D9" s="1488"/>
      <c r="E9" s="1470"/>
      <c r="F9" s="1489"/>
      <c r="G9" s="1490">
        <f>'cesta III 6,140-7,800'!G211</f>
        <v>19770</v>
      </c>
      <c r="H9" s="12"/>
      <c r="I9" s="12"/>
    </row>
    <row r="10" spans="1:9" s="6" customFormat="1" ht="14.25">
      <c r="A10" s="1491" t="s">
        <v>12</v>
      </c>
      <c r="B10" s="1467"/>
      <c r="C10" s="1488" t="s">
        <v>893</v>
      </c>
      <c r="D10" s="1488"/>
      <c r="E10" s="1470"/>
      <c r="F10" s="1489"/>
      <c r="G10" s="1490">
        <f>'priključki III 6,140-7,800'!G45</f>
        <v>0</v>
      </c>
      <c r="H10" s="12"/>
      <c r="I10" s="12"/>
    </row>
    <row r="11" spans="1:9" s="6" customFormat="1" ht="14.25">
      <c r="A11" s="1491" t="s">
        <v>15</v>
      </c>
      <c r="B11" s="1467"/>
      <c r="C11" s="1488" t="s">
        <v>894</v>
      </c>
      <c r="D11" s="1488"/>
      <c r="E11" s="1470"/>
      <c r="F11" s="1489"/>
      <c r="G11" s="1490">
        <f>'cesta IV 7,800-8,500'!G140</f>
        <v>30360</v>
      </c>
      <c r="H11" s="12"/>
      <c r="I11" s="12"/>
    </row>
    <row r="12" spans="1:9" s="6" customFormat="1" ht="14.25">
      <c r="A12" s="1491" t="s">
        <v>16</v>
      </c>
      <c r="B12" s="1467"/>
      <c r="C12" s="1488" t="s">
        <v>895</v>
      </c>
      <c r="D12" s="1488"/>
      <c r="E12" s="1470"/>
      <c r="F12" s="1489"/>
      <c r="G12" s="1492">
        <f>'priključki IV 7,800-8,500'!G40</f>
        <v>0</v>
      </c>
      <c r="H12" s="12"/>
      <c r="I12" s="12"/>
    </row>
    <row r="13" spans="1:9" s="6" customFormat="1" ht="14.25">
      <c r="A13" s="1491" t="s">
        <v>651</v>
      </c>
      <c r="B13" s="1467"/>
      <c r="C13" s="1488" t="s">
        <v>652</v>
      </c>
      <c r="D13" s="1488"/>
      <c r="E13" s="1470"/>
      <c r="F13" s="1489"/>
      <c r="G13" s="1493">
        <f>'rekapit vseh objektov'!G11</f>
        <v>26350</v>
      </c>
      <c r="H13" s="12"/>
      <c r="I13" s="12"/>
    </row>
    <row r="14" spans="1:9" s="6" customFormat="1" ht="14.25">
      <c r="A14" s="1491" t="s">
        <v>27</v>
      </c>
      <c r="B14" s="1467"/>
      <c r="C14" s="1488" t="s">
        <v>872</v>
      </c>
      <c r="D14" s="1488"/>
      <c r="E14" s="1470"/>
      <c r="F14" s="1489"/>
      <c r="G14" s="1493">
        <f>'rekapit vseh objektov'!G16</f>
        <v>4040</v>
      </c>
      <c r="H14" s="12"/>
      <c r="I14" s="12"/>
    </row>
    <row r="15" spans="1:9" s="6" customFormat="1" ht="14.25">
      <c r="A15" s="1491" t="s">
        <v>19</v>
      </c>
      <c r="B15" s="1467"/>
      <c r="C15" s="1488" t="s">
        <v>753</v>
      </c>
      <c r="D15" s="1488"/>
      <c r="E15" s="1470"/>
      <c r="F15" s="1489"/>
      <c r="G15" s="1493">
        <f>'javni vodovod'!H52</f>
        <v>680</v>
      </c>
      <c r="H15" s="12"/>
      <c r="I15" s="12"/>
    </row>
    <row r="16" spans="1:9" s="6" customFormat="1" ht="14.25">
      <c r="A16" s="1491" t="s">
        <v>215</v>
      </c>
      <c r="B16" s="1467"/>
      <c r="C16" s="1488" t="s">
        <v>892</v>
      </c>
      <c r="D16" s="1488"/>
      <c r="E16" s="1470"/>
      <c r="F16" s="1489"/>
      <c r="G16" s="1492">
        <f>'rekapitulacija TK'!E8</f>
        <v>160</v>
      </c>
      <c r="H16" s="12"/>
      <c r="I16" s="12"/>
    </row>
    <row r="17" spans="1:17" s="6" customFormat="1" ht="14.25">
      <c r="A17" s="1491"/>
      <c r="B17" s="1467"/>
      <c r="C17" s="1488"/>
      <c r="D17" s="1488"/>
      <c r="E17" s="1470"/>
      <c r="F17" s="1489"/>
      <c r="G17" s="1492"/>
      <c r="H17" s="12"/>
      <c r="I17" s="12"/>
    </row>
    <row r="18" spans="1:17" s="6" customFormat="1" ht="14.25">
      <c r="A18" s="1491" t="s">
        <v>891</v>
      </c>
      <c r="B18" s="1467"/>
      <c r="C18" s="1488" t="s">
        <v>650</v>
      </c>
      <c r="D18" s="1488"/>
      <c r="E18" s="1470"/>
      <c r="F18" s="1489"/>
      <c r="G18" s="1492">
        <f>'Kmetov potok'!G15</f>
        <v>960</v>
      </c>
      <c r="H18" s="12"/>
      <c r="I18" s="12"/>
    </row>
    <row r="19" spans="1:17" s="6" customFormat="1" ht="14.25">
      <c r="A19" s="1491"/>
      <c r="B19" s="1467"/>
      <c r="C19" s="1488"/>
      <c r="D19" s="1488"/>
      <c r="E19" s="1470"/>
      <c r="F19" s="1489"/>
      <c r="G19" s="1492"/>
      <c r="H19" s="1464"/>
      <c r="I19" s="12"/>
    </row>
    <row r="20" spans="1:17" s="6" customFormat="1" ht="15" thickBot="1">
      <c r="A20" s="1494"/>
      <c r="B20" s="1495"/>
      <c r="C20" s="1496" t="s">
        <v>649</v>
      </c>
      <c r="D20" s="1496"/>
      <c r="E20" s="1497"/>
      <c r="F20" s="1498"/>
      <c r="G20" s="1499">
        <f>0.1*(G9+G10+G11+G12+G13+G14+G15+G16+G18)</f>
        <v>8232</v>
      </c>
      <c r="H20" s="12"/>
      <c r="I20" s="12"/>
    </row>
    <row r="21" spans="1:17" s="43" customFormat="1" ht="18.75" thickBot="1">
      <c r="A21" s="1500"/>
      <c r="B21" s="1507"/>
      <c r="C21" s="1508" t="s">
        <v>22</v>
      </c>
      <c r="D21" s="1516" t="s">
        <v>899</v>
      </c>
      <c r="E21" s="1509"/>
      <c r="F21" s="1510"/>
      <c r="G21" s="1515">
        <f>SUM(G9:G20)</f>
        <v>90552</v>
      </c>
      <c r="H21" s="47"/>
      <c r="I21" s="47"/>
    </row>
    <row r="22" spans="1:17" ht="15.75" thickTop="1">
      <c r="A22" s="1501"/>
      <c r="B22" s="1502"/>
      <c r="C22" s="1503"/>
      <c r="D22" s="1496"/>
      <c r="E22" s="1496"/>
      <c r="F22" s="1498"/>
      <c r="G22" s="1504"/>
      <c r="H22" s="1"/>
      <c r="I22" s="1"/>
    </row>
    <row r="23" spans="1:17" ht="15" thickBot="1">
      <c r="A23" s="1480"/>
      <c r="B23" s="1495"/>
      <c r="C23" s="1497" t="s">
        <v>146</v>
      </c>
      <c r="D23" s="1496"/>
      <c r="E23" s="1496"/>
      <c r="F23" s="1498"/>
      <c r="G23" s="1499">
        <f>G21*0.22</f>
        <v>19921.439999999999</v>
      </c>
      <c r="H23" s="12"/>
      <c r="I23" s="12"/>
      <c r="J23" s="6"/>
      <c r="K23" s="6"/>
      <c r="L23" s="6"/>
      <c r="M23" s="6"/>
      <c r="N23" s="6"/>
      <c r="O23" s="6"/>
      <c r="P23" s="6"/>
      <c r="Q23" s="6"/>
    </row>
    <row r="24" spans="1:17" ht="16.5" thickBot="1">
      <c r="A24" s="1480"/>
      <c r="B24" s="1511"/>
      <c r="C24" s="1512" t="s">
        <v>105</v>
      </c>
      <c r="D24" s="1513"/>
      <c r="E24" s="1513"/>
      <c r="F24" s="1514"/>
      <c r="G24" s="1506">
        <f>SUM(G21+G23)</f>
        <v>110473.44</v>
      </c>
      <c r="H24" s="1"/>
      <c r="I24" s="1"/>
    </row>
    <row r="25" spans="1:17" ht="14.25">
      <c r="A25" s="1505"/>
      <c r="B25" s="1505"/>
      <c r="C25" s="1505"/>
      <c r="D25" s="1505"/>
      <c r="E25" s="1505"/>
      <c r="F25" s="1505"/>
      <c r="G25" s="1505"/>
    </row>
    <row r="26" spans="1:17">
      <c r="G26" s="1226"/>
    </row>
    <row r="28" spans="1:17">
      <c r="A28" s="439"/>
    </row>
    <row r="32" spans="1:17" ht="47.25" customHeight="1"/>
    <row r="35" ht="45" customHeight="1"/>
    <row r="36" ht="45" customHeight="1"/>
  </sheetData>
  <sheetProtection password="C676" sheet="1" objects="1" scenarios="1"/>
  <phoneticPr fontId="23" type="noConversion"/>
  <pageMargins left="0.98425196850393704" right="0.19685039370078741" top="1.299212598425197" bottom="0.78740157480314965" header="0.31496062992125984" footer="0.51181102362204722"/>
  <pageSetup paperSize="9" orientation="portrait" r:id="rId1"/>
  <headerFooter alignWithMargins="0">
    <oddHeader>&amp;LR3-687/7207
Dole-Ponikva-Loče
&amp;R&amp;A</oddHead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theme="0" tint="-0.14999847407452621"/>
  </sheetPr>
  <dimension ref="A1:BK220"/>
  <sheetViews>
    <sheetView topLeftCell="A58" zoomScaleNormal="100" zoomScaleSheetLayoutView="100" workbookViewId="0">
      <selection activeCell="F50" sqref="F50"/>
    </sheetView>
  </sheetViews>
  <sheetFormatPr defaultColWidth="9.140625" defaultRowHeight="12.75"/>
  <cols>
    <col min="1" max="1" width="4.7109375" style="435" customWidth="1"/>
    <col min="2" max="2" width="9" style="436" customWidth="1"/>
    <col min="3" max="3" width="32.85546875" style="437" customWidth="1"/>
    <col min="4" max="4" width="8.28515625" style="436" customWidth="1"/>
    <col min="5" max="5" width="5.5703125" style="435" customWidth="1"/>
    <col min="6" max="6" width="13.28515625" style="173" bestFit="1" customWidth="1"/>
    <col min="7" max="7" width="16.7109375" style="438" customWidth="1"/>
    <col min="8" max="8" width="11.7109375" style="178" bestFit="1" customWidth="1"/>
    <col min="9" max="9" width="13.85546875" style="188" customWidth="1"/>
    <col min="10" max="10" width="15.28515625" style="180" customWidth="1"/>
    <col min="11" max="56" width="9.140625" style="180"/>
    <col min="57" max="16384" width="9.140625" style="190"/>
  </cols>
  <sheetData>
    <row r="1" spans="1:56" s="182" customFormat="1" ht="26.25" thickTop="1">
      <c r="A1" s="174" t="s">
        <v>0</v>
      </c>
      <c r="B1" s="175" t="s">
        <v>1</v>
      </c>
      <c r="C1" s="176" t="s">
        <v>2</v>
      </c>
      <c r="D1" s="175"/>
      <c r="E1" s="176" t="s">
        <v>3</v>
      </c>
      <c r="F1" s="155" t="s">
        <v>4</v>
      </c>
      <c r="G1" s="177" t="s">
        <v>99</v>
      </c>
      <c r="H1" s="178"/>
      <c r="I1" s="179"/>
      <c r="J1" s="180"/>
      <c r="K1" s="181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</row>
    <row r="2" spans="1:56">
      <c r="A2" s="183"/>
      <c r="B2" s="184"/>
      <c r="C2" s="185"/>
      <c r="D2" s="184"/>
      <c r="E2" s="186"/>
      <c r="F2" s="156"/>
      <c r="G2" s="187"/>
      <c r="K2" s="189"/>
    </row>
    <row r="3" spans="1:56" ht="15.75">
      <c r="A3" s="191"/>
      <c r="B3" s="192">
        <v>1</v>
      </c>
      <c r="C3" s="193" t="s">
        <v>5</v>
      </c>
      <c r="D3" s="194"/>
      <c r="E3" s="195"/>
      <c r="F3" s="156"/>
      <c r="G3" s="196"/>
      <c r="K3" s="189"/>
    </row>
    <row r="4" spans="1:56" ht="15.75">
      <c r="A4" s="197"/>
      <c r="B4" s="198"/>
      <c r="C4" s="199"/>
      <c r="D4" s="200"/>
      <c r="E4" s="201"/>
      <c r="F4" s="157"/>
      <c r="G4" s="202"/>
      <c r="K4" s="189"/>
    </row>
    <row r="5" spans="1:56">
      <c r="A5" s="191"/>
      <c r="B5" s="203"/>
      <c r="C5" s="204"/>
      <c r="D5" s="194"/>
      <c r="E5" s="195"/>
      <c r="F5" s="158"/>
      <c r="G5" s="196"/>
      <c r="K5" s="189"/>
    </row>
    <row r="6" spans="1:56" ht="38.25">
      <c r="A6" s="205">
        <v>1</v>
      </c>
      <c r="B6" s="206" t="s">
        <v>159</v>
      </c>
      <c r="C6" s="207" t="s">
        <v>158</v>
      </c>
      <c r="D6" s="200">
        <v>1.66</v>
      </c>
      <c r="E6" s="208" t="s">
        <v>52</v>
      </c>
      <c r="F6" s="159"/>
      <c r="G6" s="202">
        <f>ROUND((D6*F6),2)</f>
        <v>0</v>
      </c>
      <c r="I6" s="209"/>
      <c r="K6" s="210"/>
    </row>
    <row r="7" spans="1:56">
      <c r="A7" s="211"/>
      <c r="B7" s="212"/>
      <c r="C7" s="213"/>
      <c r="D7" s="194"/>
      <c r="E7" s="214"/>
      <c r="F7" s="160"/>
      <c r="G7" s="196"/>
      <c r="I7" s="209"/>
      <c r="K7" s="215"/>
    </row>
    <row r="8" spans="1:56" ht="38.25">
      <c r="A8" s="205">
        <v>2</v>
      </c>
      <c r="B8" s="216" t="s">
        <v>161</v>
      </c>
      <c r="C8" s="207" t="s">
        <v>160</v>
      </c>
      <c r="D8" s="200">
        <v>84</v>
      </c>
      <c r="E8" s="208" t="s">
        <v>7</v>
      </c>
      <c r="F8" s="159"/>
      <c r="G8" s="202">
        <f>ROUND((D8*F8),2)</f>
        <v>0</v>
      </c>
      <c r="I8" s="209"/>
      <c r="K8" s="217"/>
    </row>
    <row r="9" spans="1:56">
      <c r="A9" s="211"/>
      <c r="B9" s="212"/>
      <c r="C9" s="213"/>
      <c r="D9" s="194"/>
      <c r="E9" s="214"/>
      <c r="F9" s="160"/>
      <c r="G9" s="196"/>
      <c r="I9" s="209"/>
      <c r="K9" s="215"/>
    </row>
    <row r="10" spans="1:56" ht="38.25">
      <c r="A10" s="205">
        <v>3</v>
      </c>
      <c r="B10" s="216" t="s">
        <v>82</v>
      </c>
      <c r="C10" s="218" t="s">
        <v>106</v>
      </c>
      <c r="D10" s="200">
        <v>80</v>
      </c>
      <c r="E10" s="219" t="s">
        <v>6</v>
      </c>
      <c r="F10" s="159"/>
      <c r="G10" s="202">
        <f>ROUND((D10*F10),2)</f>
        <v>0</v>
      </c>
      <c r="I10" s="209"/>
      <c r="K10" s="217"/>
    </row>
    <row r="11" spans="1:56" s="222" customFormat="1">
      <c r="A11" s="191"/>
      <c r="B11" s="212"/>
      <c r="C11" s="213"/>
      <c r="D11" s="194"/>
      <c r="E11" s="214"/>
      <c r="F11" s="161"/>
      <c r="G11" s="196"/>
      <c r="H11" s="178"/>
      <c r="I11" s="220"/>
      <c r="J11" s="221"/>
      <c r="K11" s="215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</row>
    <row r="12" spans="1:56" s="222" customFormat="1" ht="38.25">
      <c r="A12" s="205">
        <v>4</v>
      </c>
      <c r="B12" s="206" t="s">
        <v>9</v>
      </c>
      <c r="C12" s="223" t="s">
        <v>54</v>
      </c>
      <c r="D12" s="200">
        <v>2300</v>
      </c>
      <c r="E12" s="208" t="s">
        <v>25</v>
      </c>
      <c r="F12" s="159"/>
      <c r="G12" s="202">
        <f>ROUND((D12*F12),2)</f>
        <v>0</v>
      </c>
      <c r="H12" s="178"/>
      <c r="I12" s="209"/>
      <c r="J12" s="221"/>
      <c r="K12" s="217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</row>
    <row r="13" spans="1:56" s="222" customFormat="1">
      <c r="A13" s="211"/>
      <c r="B13" s="212"/>
      <c r="C13" s="213"/>
      <c r="D13" s="194"/>
      <c r="E13" s="214"/>
      <c r="F13" s="160"/>
      <c r="G13" s="196"/>
      <c r="H13" s="178"/>
      <c r="I13" s="209"/>
      <c r="J13" s="221"/>
      <c r="K13" s="215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</row>
    <row r="14" spans="1:56" s="222" customFormat="1" ht="38.25">
      <c r="A14" s="205">
        <v>5</v>
      </c>
      <c r="B14" s="206" t="s">
        <v>30</v>
      </c>
      <c r="C14" s="207" t="s">
        <v>55</v>
      </c>
      <c r="D14" s="200">
        <v>24</v>
      </c>
      <c r="E14" s="208" t="s">
        <v>7</v>
      </c>
      <c r="F14" s="159"/>
      <c r="G14" s="202">
        <f>ROUND((D14*F14),2)</f>
        <v>0</v>
      </c>
      <c r="H14" s="178"/>
      <c r="I14" s="209"/>
      <c r="J14" s="221"/>
      <c r="K14" s="217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</row>
    <row r="15" spans="1:56" s="222" customFormat="1">
      <c r="A15" s="211"/>
      <c r="B15" s="212"/>
      <c r="C15" s="213"/>
      <c r="D15" s="194"/>
      <c r="E15" s="214"/>
      <c r="F15" s="161"/>
      <c r="G15" s="196"/>
      <c r="H15" s="178"/>
      <c r="I15" s="220"/>
      <c r="J15" s="221"/>
      <c r="K15" s="215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</row>
    <row r="16" spans="1:56" s="222" customFormat="1" ht="38.25">
      <c r="A16" s="205">
        <v>6</v>
      </c>
      <c r="B16" s="206" t="s">
        <v>162</v>
      </c>
      <c r="C16" s="207" t="s">
        <v>163</v>
      </c>
      <c r="D16" s="200">
        <v>16</v>
      </c>
      <c r="E16" s="208" t="s">
        <v>7</v>
      </c>
      <c r="F16" s="159"/>
      <c r="G16" s="202">
        <f>ROUND((D16*F16),2)</f>
        <v>0</v>
      </c>
      <c r="H16" s="178"/>
      <c r="I16" s="209"/>
      <c r="J16" s="221"/>
      <c r="K16" s="217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</row>
    <row r="17" spans="1:56" s="222" customFormat="1">
      <c r="A17" s="1082" t="s">
        <v>816</v>
      </c>
      <c r="B17" s="212"/>
      <c r="C17" s="213"/>
      <c r="D17" s="194"/>
      <c r="E17" s="214"/>
      <c r="F17" s="161"/>
      <c r="G17" s="196"/>
      <c r="H17" s="178"/>
      <c r="I17" s="220"/>
      <c r="J17" s="221"/>
      <c r="K17" s="215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</row>
    <row r="18" spans="1:56" s="222" customFormat="1" ht="25.5">
      <c r="A18" s="1081">
        <v>7</v>
      </c>
      <c r="B18" s="206" t="s">
        <v>31</v>
      </c>
      <c r="C18" s="223" t="s">
        <v>303</v>
      </c>
      <c r="D18" s="200">
        <v>24</v>
      </c>
      <c r="E18" s="208" t="s">
        <v>7</v>
      </c>
      <c r="F18" s="159"/>
      <c r="G18" s="202">
        <f>ROUND((D18*F18),2)</f>
        <v>0</v>
      </c>
      <c r="H18" s="178"/>
      <c r="I18" s="209"/>
      <c r="J18" s="221"/>
      <c r="K18" s="217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</row>
    <row r="19" spans="1:56" s="222" customFormat="1">
      <c r="A19" s="1082" t="s">
        <v>816</v>
      </c>
      <c r="B19" s="212"/>
      <c r="C19" s="213"/>
      <c r="D19" s="194"/>
      <c r="E19" s="214"/>
      <c r="F19" s="160"/>
      <c r="G19" s="196"/>
      <c r="H19" s="178"/>
      <c r="I19" s="209"/>
      <c r="J19" s="221"/>
      <c r="K19" s="215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</row>
    <row r="20" spans="1:56" s="222" customFormat="1" ht="25.5">
      <c r="A20" s="1081">
        <v>8</v>
      </c>
      <c r="B20" s="206" t="s">
        <v>164</v>
      </c>
      <c r="C20" s="223" t="s">
        <v>302</v>
      </c>
      <c r="D20" s="200">
        <v>16</v>
      </c>
      <c r="E20" s="208" t="s">
        <v>7</v>
      </c>
      <c r="F20" s="159"/>
      <c r="G20" s="202">
        <f>ROUND((D20*F20),2)</f>
        <v>0</v>
      </c>
      <c r="H20" s="178"/>
      <c r="I20" s="209"/>
      <c r="J20" s="221"/>
      <c r="K20" s="217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</row>
    <row r="21" spans="1:56" s="222" customFormat="1">
      <c r="A21" s="211"/>
      <c r="B21" s="212"/>
      <c r="C21" s="213"/>
      <c r="D21" s="194"/>
      <c r="E21" s="214"/>
      <c r="F21" s="161"/>
      <c r="G21" s="196"/>
      <c r="H21" s="178"/>
      <c r="I21" s="220"/>
      <c r="J21" s="221"/>
      <c r="K21" s="215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</row>
    <row r="22" spans="1:56" s="222" customFormat="1" ht="25.5">
      <c r="A22" s="205">
        <v>9</v>
      </c>
      <c r="B22" s="206" t="s">
        <v>32</v>
      </c>
      <c r="C22" s="223" t="s">
        <v>56</v>
      </c>
      <c r="D22" s="200">
        <v>15</v>
      </c>
      <c r="E22" s="208" t="s">
        <v>8</v>
      </c>
      <c r="F22" s="159"/>
      <c r="G22" s="202">
        <f>ROUND((D22*F22),2)</f>
        <v>0</v>
      </c>
      <c r="H22" s="178"/>
      <c r="I22" s="209"/>
      <c r="J22" s="221"/>
      <c r="K22" s="217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</row>
    <row r="23" spans="1:56" s="222" customFormat="1">
      <c r="A23" s="191"/>
      <c r="B23" s="212"/>
      <c r="C23" s="213"/>
      <c r="D23" s="224"/>
      <c r="E23" s="214"/>
      <c r="F23" s="161"/>
      <c r="G23" s="196"/>
      <c r="H23" s="178"/>
      <c r="I23" s="220"/>
      <c r="J23" s="221"/>
      <c r="K23" s="215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</row>
    <row r="24" spans="1:56" s="222" customFormat="1" ht="25.5">
      <c r="A24" s="205">
        <v>10</v>
      </c>
      <c r="B24" s="206" t="s">
        <v>10</v>
      </c>
      <c r="C24" s="207" t="s">
        <v>57</v>
      </c>
      <c r="D24" s="200">
        <v>9</v>
      </c>
      <c r="E24" s="208" t="s">
        <v>7</v>
      </c>
      <c r="F24" s="159"/>
      <c r="G24" s="202">
        <f>ROUND((D24*F24),2)</f>
        <v>0</v>
      </c>
      <c r="H24" s="178"/>
      <c r="I24" s="209"/>
      <c r="J24" s="221"/>
      <c r="K24" s="217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</row>
    <row r="25" spans="1:56" s="222" customFormat="1">
      <c r="A25" s="211"/>
      <c r="B25" s="212"/>
      <c r="C25" s="213"/>
      <c r="D25" s="224"/>
      <c r="E25" s="214"/>
      <c r="F25" s="160"/>
      <c r="G25" s="196"/>
      <c r="H25" s="178"/>
      <c r="I25" s="209"/>
      <c r="J25" s="221"/>
      <c r="K25" s="215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</row>
    <row r="26" spans="1:56" s="222" customFormat="1" ht="25.5">
      <c r="A26" s="205">
        <v>11</v>
      </c>
      <c r="B26" s="206" t="s">
        <v>33</v>
      </c>
      <c r="C26" s="207" t="s">
        <v>58</v>
      </c>
      <c r="D26" s="200">
        <v>1</v>
      </c>
      <c r="E26" s="208" t="s">
        <v>7</v>
      </c>
      <c r="F26" s="159"/>
      <c r="G26" s="202">
        <f>ROUND((D26*F26),2)</f>
        <v>0</v>
      </c>
      <c r="H26" s="178"/>
      <c r="I26" s="209"/>
      <c r="J26" s="221"/>
      <c r="K26" s="217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</row>
    <row r="27" spans="1:56" s="222" customFormat="1">
      <c r="A27" s="211"/>
      <c r="B27" s="212"/>
      <c r="C27" s="213"/>
      <c r="D27" s="224"/>
      <c r="E27" s="214"/>
      <c r="F27" s="160"/>
      <c r="G27" s="196"/>
      <c r="H27" s="178"/>
      <c r="I27" s="209"/>
      <c r="J27" s="221"/>
      <c r="K27" s="215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</row>
    <row r="28" spans="1:56" s="222" customFormat="1">
      <c r="A28" s="205">
        <v>12</v>
      </c>
      <c r="B28" s="206" t="s">
        <v>60</v>
      </c>
      <c r="C28" s="225" t="s">
        <v>129</v>
      </c>
      <c r="D28" s="200">
        <v>167</v>
      </c>
      <c r="E28" s="208" t="s">
        <v>6</v>
      </c>
      <c r="F28" s="159"/>
      <c r="G28" s="202">
        <f>ROUND((D28*F28),2)</f>
        <v>0</v>
      </c>
      <c r="H28" s="178"/>
      <c r="I28" s="209"/>
      <c r="J28" s="221"/>
      <c r="K28" s="217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</row>
    <row r="29" spans="1:56" s="222" customFormat="1">
      <c r="A29" s="191"/>
      <c r="B29" s="212"/>
      <c r="C29" s="213"/>
      <c r="D29" s="224"/>
      <c r="E29" s="214"/>
      <c r="F29" s="160"/>
      <c r="G29" s="196"/>
      <c r="H29" s="178"/>
      <c r="I29" s="209"/>
      <c r="J29" s="221"/>
      <c r="K29" s="215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</row>
    <row r="30" spans="1:56" s="222" customFormat="1">
      <c r="A30" s="205">
        <v>13</v>
      </c>
      <c r="B30" s="206" t="s">
        <v>60</v>
      </c>
      <c r="C30" s="225" t="s">
        <v>59</v>
      </c>
      <c r="D30" s="200">
        <v>11</v>
      </c>
      <c r="E30" s="208" t="s">
        <v>7</v>
      </c>
      <c r="F30" s="159"/>
      <c r="G30" s="202">
        <f>ROUND((D30*F30),2)</f>
        <v>0</v>
      </c>
      <c r="H30" s="178"/>
      <c r="I30" s="209"/>
      <c r="J30" s="221"/>
      <c r="K30" s="217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</row>
    <row r="31" spans="1:56" s="222" customFormat="1">
      <c r="A31" s="211"/>
      <c r="B31" s="212"/>
      <c r="C31" s="213"/>
      <c r="D31" s="224"/>
      <c r="E31" s="214"/>
      <c r="F31" s="160"/>
      <c r="G31" s="196"/>
      <c r="H31" s="178"/>
      <c r="I31" s="209"/>
      <c r="J31" s="221"/>
      <c r="K31" s="215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</row>
    <row r="32" spans="1:56" s="222" customFormat="1" ht="25.5">
      <c r="A32" s="205">
        <v>14</v>
      </c>
      <c r="B32" s="206" t="s">
        <v>34</v>
      </c>
      <c r="C32" s="207" t="s">
        <v>61</v>
      </c>
      <c r="D32" s="200">
        <v>6980</v>
      </c>
      <c r="E32" s="208" t="s">
        <v>29</v>
      </c>
      <c r="F32" s="159"/>
      <c r="G32" s="202">
        <f>ROUND((D32*F32),2)</f>
        <v>0</v>
      </c>
      <c r="H32" s="226"/>
      <c r="I32" s="227"/>
      <c r="J32" s="221"/>
      <c r="K32" s="217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</row>
    <row r="33" spans="1:56" s="222" customFormat="1">
      <c r="A33" s="211"/>
      <c r="B33" s="212"/>
      <c r="C33" s="213"/>
      <c r="D33" s="224"/>
      <c r="E33" s="214"/>
      <c r="F33" s="160"/>
      <c r="G33" s="196"/>
      <c r="H33" s="178"/>
      <c r="I33" s="220"/>
      <c r="J33" s="221"/>
      <c r="K33" s="215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</row>
    <row r="34" spans="1:56" s="222" customFormat="1" ht="25.5">
      <c r="A34" s="205">
        <v>15</v>
      </c>
      <c r="B34" s="206" t="s">
        <v>94</v>
      </c>
      <c r="C34" s="207" t="s">
        <v>93</v>
      </c>
      <c r="D34" s="200">
        <v>45</v>
      </c>
      <c r="E34" s="208" t="s">
        <v>29</v>
      </c>
      <c r="F34" s="159"/>
      <c r="G34" s="202">
        <f>ROUND((D34*F34),2)</f>
        <v>0</v>
      </c>
      <c r="H34" s="178"/>
      <c r="I34" s="209"/>
      <c r="J34" s="221"/>
      <c r="K34" s="217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</row>
    <row r="35" spans="1:56" s="222" customFormat="1">
      <c r="A35" s="191"/>
      <c r="B35" s="212"/>
      <c r="C35" s="213"/>
      <c r="D35" s="224"/>
      <c r="E35" s="214"/>
      <c r="F35" s="160"/>
      <c r="G35" s="196"/>
      <c r="H35" s="178"/>
      <c r="I35" s="220"/>
      <c r="J35" s="221"/>
      <c r="K35" s="215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</row>
    <row r="36" spans="1:56" s="229" customFormat="1" ht="25.5">
      <c r="A36" s="205">
        <v>16</v>
      </c>
      <c r="B36" s="206" t="s">
        <v>112</v>
      </c>
      <c r="C36" s="207" t="s">
        <v>113</v>
      </c>
      <c r="D36" s="200">
        <v>45</v>
      </c>
      <c r="E36" s="208" t="s">
        <v>29</v>
      </c>
      <c r="F36" s="162"/>
      <c r="G36" s="202">
        <f>ROUND((D36*F36),2)</f>
        <v>0</v>
      </c>
      <c r="H36" s="178"/>
      <c r="I36" s="209"/>
      <c r="J36" s="221"/>
      <c r="K36" s="217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</row>
    <row r="37" spans="1:56" s="222" customFormat="1">
      <c r="A37" s="211"/>
      <c r="B37" s="212"/>
      <c r="C37" s="213"/>
      <c r="D37" s="224"/>
      <c r="E37" s="214"/>
      <c r="F37" s="160"/>
      <c r="G37" s="196"/>
      <c r="H37" s="178"/>
      <c r="I37" s="220"/>
      <c r="J37" s="221"/>
      <c r="K37" s="215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</row>
    <row r="38" spans="1:56" s="222" customFormat="1" ht="25.5">
      <c r="A38" s="205">
        <v>17</v>
      </c>
      <c r="B38" s="206" t="s">
        <v>63</v>
      </c>
      <c r="C38" s="207" t="s">
        <v>62</v>
      </c>
      <c r="D38" s="200">
        <v>30</v>
      </c>
      <c r="E38" s="208" t="s">
        <v>6</v>
      </c>
      <c r="F38" s="159"/>
      <c r="G38" s="202">
        <f>ROUND((D38*F38),2)</f>
        <v>0</v>
      </c>
      <c r="H38" s="178"/>
      <c r="I38" s="220"/>
      <c r="J38" s="221"/>
      <c r="K38" s="217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</row>
    <row r="39" spans="1:56" s="222" customFormat="1">
      <c r="A39" s="211"/>
      <c r="B39" s="212"/>
      <c r="C39" s="213"/>
      <c r="D39" s="224"/>
      <c r="E39" s="214"/>
      <c r="F39" s="160"/>
      <c r="G39" s="196"/>
      <c r="H39" s="230"/>
      <c r="I39" s="188"/>
      <c r="J39" s="231"/>
      <c r="K39" s="215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</row>
    <row r="40" spans="1:56" s="222" customFormat="1" ht="25.5">
      <c r="A40" s="205">
        <v>18</v>
      </c>
      <c r="B40" s="206" t="s">
        <v>65</v>
      </c>
      <c r="C40" s="232" t="s">
        <v>64</v>
      </c>
      <c r="D40" s="200">
        <v>45</v>
      </c>
      <c r="E40" s="208" t="s">
        <v>6</v>
      </c>
      <c r="F40" s="159"/>
      <c r="G40" s="202">
        <f>ROUND((D40*F40),2)</f>
        <v>0</v>
      </c>
      <c r="H40" s="230"/>
      <c r="I40" s="188"/>
      <c r="J40" s="231"/>
      <c r="K40" s="217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</row>
    <row r="41" spans="1:56" s="222" customFormat="1">
      <c r="A41" s="191"/>
      <c r="B41" s="212"/>
      <c r="C41" s="213"/>
      <c r="D41" s="224"/>
      <c r="E41" s="214"/>
      <c r="F41" s="160"/>
      <c r="G41" s="196"/>
      <c r="H41" s="230"/>
      <c r="I41" s="188"/>
      <c r="J41" s="231"/>
      <c r="K41" s="215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</row>
    <row r="42" spans="1:56" s="222" customFormat="1" ht="38.25">
      <c r="A42" s="205">
        <v>19</v>
      </c>
      <c r="B42" s="206" t="s">
        <v>165</v>
      </c>
      <c r="C42" s="207" t="s">
        <v>166</v>
      </c>
      <c r="D42" s="200">
        <v>1</v>
      </c>
      <c r="E42" s="208" t="s">
        <v>6</v>
      </c>
      <c r="F42" s="159"/>
      <c r="G42" s="202">
        <f>ROUND((D42*F42),2)</f>
        <v>0</v>
      </c>
      <c r="H42" s="178"/>
      <c r="I42" s="188"/>
      <c r="J42" s="231"/>
      <c r="K42" s="217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</row>
    <row r="43" spans="1:56" s="222" customFormat="1">
      <c r="A43" s="211"/>
      <c r="B43" s="212"/>
      <c r="C43" s="213"/>
      <c r="D43" s="224"/>
      <c r="E43" s="214"/>
      <c r="F43" s="160"/>
      <c r="G43" s="196"/>
      <c r="H43" s="178"/>
      <c r="I43" s="209"/>
      <c r="J43" s="180"/>
      <c r="K43" s="215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</row>
    <row r="44" spans="1:56" s="222" customFormat="1" ht="25.5">
      <c r="A44" s="205">
        <v>20</v>
      </c>
      <c r="B44" s="206" t="s">
        <v>67</v>
      </c>
      <c r="C44" s="207" t="s">
        <v>66</v>
      </c>
      <c r="D44" s="200">
        <v>8</v>
      </c>
      <c r="E44" s="208" t="s">
        <v>7</v>
      </c>
      <c r="F44" s="159"/>
      <c r="G44" s="202">
        <f>ROUND((D44*F44),2)</f>
        <v>0</v>
      </c>
      <c r="H44" s="178"/>
      <c r="I44" s="220"/>
      <c r="J44" s="221"/>
      <c r="K44" s="217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</row>
    <row r="45" spans="1:56" s="221" customFormat="1" ht="15.75">
      <c r="A45" s="1183" t="s">
        <v>815</v>
      </c>
      <c r="B45" s="1164"/>
      <c r="C45" s="1165"/>
      <c r="D45" s="1166"/>
      <c r="E45" s="1167"/>
      <c r="F45" s="1184"/>
      <c r="G45" s="1168"/>
      <c r="H45" s="226"/>
      <c r="I45" s="227"/>
      <c r="J45" s="236"/>
      <c r="K45" s="237"/>
    </row>
    <row r="46" spans="1:56" s="222" customFormat="1" ht="38.25">
      <c r="A46" s="1080">
        <v>21</v>
      </c>
      <c r="B46" s="1169" t="s">
        <v>69</v>
      </c>
      <c r="C46" s="1170" t="s">
        <v>68</v>
      </c>
      <c r="D46" s="1171">
        <v>1</v>
      </c>
      <c r="E46" s="1172" t="s">
        <v>48</v>
      </c>
      <c r="F46" s="1179">
        <v>15210</v>
      </c>
      <c r="G46" s="1173">
        <f>F46</f>
        <v>15210</v>
      </c>
      <c r="H46" s="230"/>
      <c r="I46" s="188"/>
      <c r="J46" s="231"/>
      <c r="K46" s="217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</row>
    <row r="47" spans="1:56" s="221" customFormat="1" ht="15.75">
      <c r="A47" s="1183" t="s">
        <v>815</v>
      </c>
      <c r="B47" s="1164"/>
      <c r="C47" s="1165"/>
      <c r="D47" s="1166"/>
      <c r="E47" s="1167"/>
      <c r="F47" s="1184"/>
      <c r="G47" s="1168"/>
      <c r="H47" s="178"/>
      <c r="I47" s="220"/>
      <c r="K47" s="237"/>
    </row>
    <row r="48" spans="1:56" s="222" customFormat="1" ht="38.25">
      <c r="A48" s="1183">
        <v>22</v>
      </c>
      <c r="B48" s="1186" t="s">
        <v>260</v>
      </c>
      <c r="C48" s="1187" t="s">
        <v>820</v>
      </c>
      <c r="D48" s="1176">
        <v>1</v>
      </c>
      <c r="E48" s="1188" t="s">
        <v>48</v>
      </c>
      <c r="F48" s="1185">
        <v>480</v>
      </c>
      <c r="G48" s="1182">
        <f>F48</f>
        <v>480</v>
      </c>
      <c r="H48" s="178"/>
      <c r="I48" s="220"/>
      <c r="J48" s="221"/>
      <c r="K48" s="217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</row>
    <row r="49" spans="1:56" s="222" customFormat="1" ht="114.75">
      <c r="A49" s="1376" t="s">
        <v>879</v>
      </c>
      <c r="B49" s="1378" t="s">
        <v>879</v>
      </c>
      <c r="C49" s="1377" t="s">
        <v>878</v>
      </c>
      <c r="D49" s="1379">
        <v>1</v>
      </c>
      <c r="E49" s="1380" t="s">
        <v>48</v>
      </c>
      <c r="F49" s="1460"/>
      <c r="G49" s="1381">
        <f>ROUND(F49,2)</f>
        <v>0</v>
      </c>
      <c r="H49" s="178"/>
      <c r="I49" s="220"/>
      <c r="J49" s="1374"/>
      <c r="K49" s="217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</row>
    <row r="50" spans="1:56" s="222" customFormat="1" ht="64.5" thickBot="1">
      <c r="A50" s="211">
        <v>23</v>
      </c>
      <c r="B50" s="212" t="s">
        <v>840</v>
      </c>
      <c r="C50" s="213" t="s">
        <v>841</v>
      </c>
      <c r="D50" s="194">
        <v>1</v>
      </c>
      <c r="E50" s="214" t="s">
        <v>48</v>
      </c>
      <c r="F50" s="160"/>
      <c r="G50" s="196">
        <f>F50</f>
        <v>0</v>
      </c>
      <c r="H50" s="178"/>
      <c r="I50" s="220"/>
      <c r="J50" s="221"/>
      <c r="K50" s="217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</row>
    <row r="51" spans="1:56" s="222" customFormat="1">
      <c r="A51" s="238"/>
      <c r="B51" s="239"/>
      <c r="C51" s="240"/>
      <c r="D51" s="241"/>
      <c r="E51" s="242"/>
      <c r="F51" s="1189"/>
      <c r="G51" s="243"/>
      <c r="H51" s="178"/>
      <c r="I51" s="209"/>
      <c r="J51" s="180"/>
      <c r="K51" s="215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</row>
    <row r="52" spans="1:56" s="222" customFormat="1" ht="13.5" thickBot="1">
      <c r="A52" s="244"/>
      <c r="B52" s="245"/>
      <c r="C52" s="246" t="s">
        <v>11</v>
      </c>
      <c r="D52" s="247"/>
      <c r="E52" s="248"/>
      <c r="F52" s="1190"/>
      <c r="G52" s="1232">
        <f>SUM(G5:G50)</f>
        <v>15690</v>
      </c>
      <c r="H52" s="178"/>
      <c r="I52" s="209"/>
      <c r="J52" s="221"/>
      <c r="K52" s="215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</row>
    <row r="53" spans="1:56" s="255" customFormat="1" ht="13.5" thickTop="1">
      <c r="A53" s="249"/>
      <c r="B53" s="250"/>
      <c r="C53" s="251"/>
      <c r="D53" s="252"/>
      <c r="E53" s="253"/>
      <c r="F53" s="725"/>
      <c r="G53" s="254"/>
      <c r="H53" s="178"/>
      <c r="I53" s="209"/>
      <c r="J53" s="180"/>
      <c r="K53" s="189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</row>
    <row r="54" spans="1:56" s="255" customFormat="1" ht="15.75">
      <c r="A54" s="249"/>
      <c r="B54" s="256" t="s">
        <v>12</v>
      </c>
      <c r="C54" s="257" t="s">
        <v>13</v>
      </c>
      <c r="D54" s="258"/>
      <c r="E54" s="259"/>
      <c r="F54" s="725"/>
      <c r="G54" s="260"/>
      <c r="H54" s="230"/>
      <c r="I54" s="209"/>
      <c r="J54" s="231"/>
      <c r="K54" s="189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</row>
    <row r="55" spans="1:56" s="255" customFormat="1" ht="15.75">
      <c r="A55" s="261"/>
      <c r="B55" s="262"/>
      <c r="C55" s="263"/>
      <c r="D55" s="264"/>
      <c r="E55" s="265"/>
      <c r="F55" s="726"/>
      <c r="G55" s="266"/>
      <c r="H55" s="178"/>
      <c r="I55" s="209"/>
      <c r="J55" s="180"/>
      <c r="K55" s="189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</row>
    <row r="56" spans="1:56" s="255" customFormat="1">
      <c r="A56" s="249"/>
      <c r="B56" s="267"/>
      <c r="C56" s="251"/>
      <c r="D56" s="258"/>
      <c r="E56" s="259"/>
      <c r="F56" s="725"/>
      <c r="G56" s="260"/>
      <c r="H56" s="230"/>
      <c r="I56" s="188"/>
      <c r="J56" s="231"/>
      <c r="K56" s="189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</row>
    <row r="57" spans="1:56" s="222" customFormat="1" ht="38.25">
      <c r="A57" s="268">
        <v>1</v>
      </c>
      <c r="B57" s="269" t="s">
        <v>36</v>
      </c>
      <c r="C57" s="270" t="s">
        <v>109</v>
      </c>
      <c r="D57" s="271">
        <v>678</v>
      </c>
      <c r="E57" s="208" t="s">
        <v>26</v>
      </c>
      <c r="F57" s="159"/>
      <c r="G57" s="202">
        <f>ROUND((D57*F57),2)</f>
        <v>0</v>
      </c>
      <c r="H57" s="178"/>
      <c r="I57" s="209"/>
      <c r="J57" s="180"/>
      <c r="K57" s="217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</row>
    <row r="58" spans="1:56" s="279" customFormat="1">
      <c r="A58" s="272"/>
      <c r="B58" s="273"/>
      <c r="C58" s="274"/>
      <c r="D58" s="258"/>
      <c r="E58" s="275"/>
      <c r="F58" s="163"/>
      <c r="G58" s="276"/>
      <c r="H58" s="277"/>
      <c r="I58" s="227"/>
      <c r="J58" s="278"/>
      <c r="K58" s="215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</row>
    <row r="59" spans="1:56" s="229" customFormat="1" ht="25.5">
      <c r="A59" s="280">
        <v>2</v>
      </c>
      <c r="B59" s="281" t="s">
        <v>253</v>
      </c>
      <c r="C59" s="207" t="s">
        <v>254</v>
      </c>
      <c r="D59" s="271">
        <v>9487</v>
      </c>
      <c r="E59" s="208" t="s">
        <v>26</v>
      </c>
      <c r="F59" s="162"/>
      <c r="G59" s="202">
        <f>ROUND((D59*F59),2)</f>
        <v>0</v>
      </c>
      <c r="H59" s="226"/>
      <c r="I59" s="227"/>
      <c r="J59" s="282"/>
      <c r="K59" s="217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</row>
    <row r="60" spans="1:56" s="255" customFormat="1">
      <c r="A60" s="249"/>
      <c r="B60" s="283"/>
      <c r="C60" s="284"/>
      <c r="D60" s="258"/>
      <c r="E60" s="259"/>
      <c r="F60" s="156"/>
      <c r="G60" s="260"/>
      <c r="H60" s="230"/>
      <c r="I60" s="188"/>
      <c r="J60" s="231"/>
      <c r="K60" s="189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</row>
    <row r="61" spans="1:56" s="222" customFormat="1" ht="63.75">
      <c r="A61" s="268">
        <v>3</v>
      </c>
      <c r="B61" s="269" t="s">
        <v>37</v>
      </c>
      <c r="C61" s="270" t="s">
        <v>70</v>
      </c>
      <c r="D61" s="271">
        <v>252</v>
      </c>
      <c r="E61" s="208" t="s">
        <v>26</v>
      </c>
      <c r="F61" s="159"/>
      <c r="G61" s="202">
        <f>ROUND((D61*F61),2)</f>
        <v>0</v>
      </c>
      <c r="H61" s="178"/>
      <c r="I61" s="209"/>
      <c r="J61" s="180"/>
      <c r="K61" s="217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</row>
    <row r="62" spans="1:56" s="222" customFormat="1">
      <c r="A62" s="272"/>
      <c r="B62" s="285"/>
      <c r="C62" s="286"/>
      <c r="D62" s="258"/>
      <c r="E62" s="186"/>
      <c r="F62" s="160"/>
      <c r="G62" s="187"/>
      <c r="H62" s="178"/>
      <c r="I62" s="209"/>
      <c r="J62" s="221"/>
      <c r="K62" s="215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</row>
    <row r="63" spans="1:56" s="222" customFormat="1" ht="76.5">
      <c r="A63" s="280">
        <v>4</v>
      </c>
      <c r="B63" s="269" t="s">
        <v>110</v>
      </c>
      <c r="C63" s="270" t="s">
        <v>111</v>
      </c>
      <c r="D63" s="271">
        <v>270</v>
      </c>
      <c r="E63" s="208" t="s">
        <v>26</v>
      </c>
      <c r="F63" s="159"/>
      <c r="G63" s="202">
        <f>ROUND((D63*F63),2)</f>
        <v>0</v>
      </c>
      <c r="H63" s="178"/>
      <c r="I63" s="209"/>
      <c r="J63" s="180"/>
      <c r="K63" s="217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</row>
    <row r="64" spans="1:56" s="222" customFormat="1">
      <c r="A64" s="249"/>
      <c r="B64" s="285"/>
      <c r="C64" s="286"/>
      <c r="D64" s="287"/>
      <c r="E64" s="214"/>
      <c r="F64" s="160"/>
      <c r="G64" s="196"/>
      <c r="H64" s="178"/>
      <c r="I64" s="209"/>
      <c r="J64" s="221"/>
      <c r="K64" s="215"/>
      <c r="L64" s="288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</row>
    <row r="65" spans="1:56" s="229" customFormat="1" ht="63.75">
      <c r="A65" s="268">
        <v>5</v>
      </c>
      <c r="B65" s="289" t="s">
        <v>50</v>
      </c>
      <c r="C65" s="207" t="s">
        <v>71</v>
      </c>
      <c r="D65" s="271">
        <v>250</v>
      </c>
      <c r="E65" s="208" t="s">
        <v>35</v>
      </c>
      <c r="F65" s="162"/>
      <c r="G65" s="202">
        <f>ROUND((D65*F65),2)</f>
        <v>0</v>
      </c>
      <c r="H65" s="226"/>
      <c r="I65" s="227"/>
      <c r="J65" s="228"/>
      <c r="K65" s="290"/>
      <c r="L65" s="28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</row>
    <row r="66" spans="1:56" s="255" customFormat="1">
      <c r="A66" s="272"/>
      <c r="B66" s="283"/>
      <c r="C66" s="284"/>
      <c r="D66" s="287"/>
      <c r="E66" s="259"/>
      <c r="F66" s="160"/>
      <c r="G66" s="260"/>
      <c r="H66" s="178"/>
      <c r="I66" s="209"/>
      <c r="J66" s="221"/>
      <c r="K66" s="215"/>
      <c r="L66" s="288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</row>
    <row r="67" spans="1:56" s="222" customFormat="1" ht="25.5">
      <c r="A67" s="280">
        <v>6</v>
      </c>
      <c r="B67" s="269" t="s">
        <v>38</v>
      </c>
      <c r="C67" s="270" t="s">
        <v>72</v>
      </c>
      <c r="D67" s="271">
        <v>140</v>
      </c>
      <c r="E67" s="208" t="s">
        <v>26</v>
      </c>
      <c r="F67" s="159"/>
      <c r="G67" s="202">
        <f>ROUND((D67*F67),2)</f>
        <v>0</v>
      </c>
      <c r="H67" s="178"/>
      <c r="I67" s="209"/>
      <c r="J67" s="221"/>
      <c r="K67" s="217"/>
      <c r="L67" s="29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</row>
    <row r="68" spans="1:56" s="255" customFormat="1">
      <c r="A68" s="249"/>
      <c r="B68" s="283"/>
      <c r="C68" s="284"/>
      <c r="D68" s="287"/>
      <c r="E68" s="259"/>
      <c r="F68" s="160"/>
      <c r="G68" s="260"/>
      <c r="H68" s="178"/>
      <c r="I68" s="209"/>
      <c r="J68" s="221"/>
      <c r="K68" s="215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</row>
    <row r="69" spans="1:56" s="222" customFormat="1" ht="25.5">
      <c r="A69" s="268">
        <v>7</v>
      </c>
      <c r="B69" s="269" t="s">
        <v>39</v>
      </c>
      <c r="C69" s="270" t="s">
        <v>73</v>
      </c>
      <c r="D69" s="271">
        <v>1</v>
      </c>
      <c r="E69" s="292" t="s">
        <v>26</v>
      </c>
      <c r="F69" s="159"/>
      <c r="G69" s="202">
        <f>ROUND((D69*F69),2)</f>
        <v>0</v>
      </c>
      <c r="H69" s="226"/>
      <c r="I69" s="227"/>
      <c r="J69" s="236"/>
      <c r="K69" s="217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</row>
    <row r="70" spans="1:56" s="222" customFormat="1">
      <c r="A70" s="272"/>
      <c r="B70" s="285"/>
      <c r="C70" s="286"/>
      <c r="D70" s="287"/>
      <c r="E70" s="186"/>
      <c r="F70" s="160"/>
      <c r="G70" s="196"/>
      <c r="H70" s="178"/>
      <c r="I70" s="188"/>
      <c r="J70" s="221"/>
      <c r="K70" s="215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</row>
    <row r="71" spans="1:56" s="229" customFormat="1" ht="25.5">
      <c r="A71" s="280">
        <v>8</v>
      </c>
      <c r="B71" s="289" t="s">
        <v>51</v>
      </c>
      <c r="C71" s="207" t="s">
        <v>74</v>
      </c>
      <c r="D71" s="293">
        <v>12989</v>
      </c>
      <c r="E71" s="208" t="s">
        <v>25</v>
      </c>
      <c r="F71" s="162"/>
      <c r="G71" s="202">
        <f>ROUND((D71*F71),2)</f>
        <v>0</v>
      </c>
      <c r="H71" s="178"/>
      <c r="I71" s="209"/>
      <c r="J71" s="180"/>
      <c r="K71" s="290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</row>
    <row r="72" spans="1:56" s="222" customFormat="1">
      <c r="A72" s="249"/>
      <c r="B72" s="294"/>
      <c r="C72" s="295"/>
      <c r="D72" s="296"/>
      <c r="E72" s="297"/>
      <c r="F72" s="164"/>
      <c r="G72" s="298"/>
      <c r="H72" s="178"/>
      <c r="I72" s="209"/>
      <c r="J72" s="221"/>
      <c r="K72" s="215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</row>
    <row r="73" spans="1:56" s="229" customFormat="1" ht="38.25">
      <c r="A73" s="268">
        <v>9</v>
      </c>
      <c r="B73" s="289" t="s">
        <v>172</v>
      </c>
      <c r="C73" s="207" t="s">
        <v>173</v>
      </c>
      <c r="D73" s="293">
        <v>5196</v>
      </c>
      <c r="E73" s="208" t="s">
        <v>25</v>
      </c>
      <c r="F73" s="162"/>
      <c r="G73" s="202">
        <f>ROUND((D73*F73),2)</f>
        <v>0</v>
      </c>
      <c r="H73" s="178"/>
      <c r="I73" s="209"/>
      <c r="J73" s="180"/>
      <c r="K73" s="290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</row>
    <row r="74" spans="1:56" s="222" customFormat="1">
      <c r="A74" s="272"/>
      <c r="B74" s="299"/>
      <c r="C74" s="185"/>
      <c r="D74" s="287"/>
      <c r="E74" s="186"/>
      <c r="F74" s="156"/>
      <c r="G74" s="187"/>
      <c r="H74" s="178"/>
      <c r="I74" s="188"/>
      <c r="J74" s="221"/>
      <c r="K74" s="189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</row>
    <row r="75" spans="1:56" s="301" customFormat="1" ht="26.25" thickBot="1">
      <c r="A75" s="280">
        <v>10</v>
      </c>
      <c r="B75" s="269" t="s">
        <v>174</v>
      </c>
      <c r="C75" s="270" t="s">
        <v>175</v>
      </c>
      <c r="D75" s="271">
        <v>142</v>
      </c>
      <c r="E75" s="208" t="s">
        <v>26</v>
      </c>
      <c r="F75" s="159"/>
      <c r="G75" s="202">
        <f>ROUND((D75*F75),2)</f>
        <v>0</v>
      </c>
      <c r="H75" s="178"/>
      <c r="I75" s="209"/>
      <c r="J75" s="300"/>
      <c r="K75" s="217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</row>
    <row r="76" spans="1:56" s="222" customFormat="1" ht="13.5" thickTop="1">
      <c r="A76" s="249"/>
      <c r="B76" s="299"/>
      <c r="C76" s="185"/>
      <c r="D76" s="287"/>
      <c r="E76" s="186"/>
      <c r="F76" s="156"/>
      <c r="G76" s="187"/>
      <c r="K76" s="189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</row>
    <row r="77" spans="1:56" s="301" customFormat="1" ht="26.25" thickBot="1">
      <c r="A77" s="268">
        <v>11</v>
      </c>
      <c r="B77" s="269" t="s">
        <v>243</v>
      </c>
      <c r="C77" s="302" t="s">
        <v>244</v>
      </c>
      <c r="D77" s="271">
        <v>469</v>
      </c>
      <c r="E77" s="208" t="s">
        <v>26</v>
      </c>
      <c r="F77" s="165"/>
      <c r="G77" s="202">
        <f>ROUND((D77*F77),2)</f>
        <v>0</v>
      </c>
      <c r="H77" s="303"/>
      <c r="I77" s="222"/>
      <c r="J77" s="222"/>
      <c r="K77" s="217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</row>
    <row r="78" spans="1:56" s="229" customFormat="1" ht="13.5" thickTop="1">
      <c r="A78" s="272"/>
      <c r="B78" s="304"/>
      <c r="C78" s="213"/>
      <c r="D78" s="287"/>
      <c r="E78" s="214"/>
      <c r="F78" s="163"/>
      <c r="G78" s="196"/>
      <c r="H78" s="222"/>
      <c r="I78" s="222"/>
      <c r="J78" s="222"/>
      <c r="K78" s="305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</row>
    <row r="79" spans="1:56" s="229" customFormat="1" ht="38.25">
      <c r="A79" s="280">
        <v>12</v>
      </c>
      <c r="B79" s="289" t="s">
        <v>133</v>
      </c>
      <c r="C79" s="207" t="s">
        <v>134</v>
      </c>
      <c r="D79" s="271">
        <v>247</v>
      </c>
      <c r="E79" s="208" t="s">
        <v>35</v>
      </c>
      <c r="F79" s="162"/>
      <c r="G79" s="202">
        <f>ROUND((D79*F79),2)</f>
        <v>0</v>
      </c>
      <c r="H79" s="222"/>
      <c r="I79" s="222"/>
      <c r="J79" s="222"/>
      <c r="K79" s="290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</row>
    <row r="80" spans="1:56" s="222" customFormat="1">
      <c r="A80" s="272"/>
      <c r="B80" s="285"/>
      <c r="C80" s="286"/>
      <c r="D80" s="287"/>
      <c r="E80" s="186"/>
      <c r="F80" s="160"/>
      <c r="G80" s="187"/>
      <c r="K80" s="215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</row>
    <row r="81" spans="1:63" s="222" customFormat="1" ht="38.25">
      <c r="A81" s="280">
        <v>13</v>
      </c>
      <c r="B81" s="289" t="s">
        <v>246</v>
      </c>
      <c r="C81" s="306" t="s">
        <v>245</v>
      </c>
      <c r="D81" s="271">
        <v>6096</v>
      </c>
      <c r="E81" s="208" t="s">
        <v>26</v>
      </c>
      <c r="F81" s="159"/>
      <c r="G81" s="202">
        <f>ROUND((D81*F81),2)</f>
        <v>0</v>
      </c>
      <c r="K81" s="217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</row>
    <row r="82" spans="1:63" s="222" customFormat="1">
      <c r="A82" s="272"/>
      <c r="B82" s="307"/>
      <c r="C82" s="308"/>
      <c r="D82" s="287"/>
      <c r="E82" s="186"/>
      <c r="F82" s="156"/>
      <c r="G82" s="187"/>
      <c r="K82" s="189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</row>
    <row r="83" spans="1:63" s="222" customFormat="1" ht="25.5">
      <c r="A83" s="280">
        <v>14</v>
      </c>
      <c r="B83" s="269" t="s">
        <v>40</v>
      </c>
      <c r="C83" s="270" t="s">
        <v>91</v>
      </c>
      <c r="D83" s="271">
        <v>5795</v>
      </c>
      <c r="E83" s="208" t="s">
        <v>25</v>
      </c>
      <c r="F83" s="159"/>
      <c r="G83" s="202">
        <f>ROUND((D83*F83),2)</f>
        <v>0</v>
      </c>
      <c r="H83" s="303"/>
      <c r="I83" s="209"/>
      <c r="J83" s="300"/>
      <c r="K83" s="217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</row>
    <row r="84" spans="1:63" s="222" customFormat="1">
      <c r="A84" s="1138"/>
      <c r="B84" s="309"/>
      <c r="C84" s="312"/>
      <c r="D84" s="287"/>
      <c r="E84" s="186"/>
      <c r="F84" s="160"/>
      <c r="G84" s="260"/>
      <c r="J84" s="221"/>
      <c r="O84" s="178"/>
      <c r="P84" s="209"/>
      <c r="Q84" s="180"/>
      <c r="R84" s="217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</row>
    <row r="85" spans="1:63" s="222" customFormat="1">
      <c r="A85" s="1139">
        <v>16</v>
      </c>
      <c r="B85" s="310">
        <v>29122</v>
      </c>
      <c r="C85" s="311" t="s">
        <v>850</v>
      </c>
      <c r="D85" s="271">
        <v>22766</v>
      </c>
      <c r="E85" s="208" t="s">
        <v>53</v>
      </c>
      <c r="F85" s="159"/>
      <c r="G85" s="202">
        <f>ROUND((D85*F85),2)</f>
        <v>0</v>
      </c>
      <c r="J85" s="236"/>
      <c r="O85" s="178"/>
      <c r="P85" s="209"/>
      <c r="Q85" s="221"/>
      <c r="R85" s="215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</row>
    <row r="86" spans="1:63" s="222" customFormat="1">
      <c r="A86" s="249"/>
      <c r="B86" s="309"/>
      <c r="C86" s="185"/>
      <c r="D86" s="287"/>
      <c r="E86" s="186"/>
      <c r="F86" s="160"/>
      <c r="G86" s="260"/>
      <c r="J86" s="221"/>
      <c r="O86" s="178"/>
      <c r="P86" s="209"/>
      <c r="Q86" s="180"/>
      <c r="R86" s="217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</row>
    <row r="87" spans="1:63" s="222" customFormat="1" ht="25.5">
      <c r="A87" s="268">
        <v>17</v>
      </c>
      <c r="B87" s="310">
        <v>29133</v>
      </c>
      <c r="C87" s="311" t="s">
        <v>41</v>
      </c>
      <c r="D87" s="271">
        <v>9861</v>
      </c>
      <c r="E87" s="208" t="s">
        <v>26</v>
      </c>
      <c r="F87" s="159"/>
      <c r="G87" s="202">
        <f>ROUND((D87*F87),2)</f>
        <v>0</v>
      </c>
      <c r="H87" s="303"/>
      <c r="J87" s="228"/>
      <c r="O87" s="178"/>
      <c r="P87" s="209"/>
      <c r="Q87" s="221"/>
      <c r="R87" s="215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</row>
    <row r="88" spans="1:63" s="222" customFormat="1">
      <c r="A88" s="272"/>
      <c r="B88" s="299"/>
      <c r="C88" s="185"/>
      <c r="D88" s="287"/>
      <c r="E88" s="214"/>
      <c r="F88" s="160"/>
      <c r="G88" s="196"/>
      <c r="H88" s="178"/>
      <c r="I88" s="188"/>
      <c r="J88" s="221"/>
      <c r="K88" s="189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</row>
    <row r="89" spans="1:63" s="222" customFormat="1" ht="25.5">
      <c r="A89" s="280">
        <v>18</v>
      </c>
      <c r="B89" s="269" t="s">
        <v>176</v>
      </c>
      <c r="C89" s="270" t="s">
        <v>177</v>
      </c>
      <c r="D89" s="271">
        <v>4</v>
      </c>
      <c r="E89" s="292" t="s">
        <v>26</v>
      </c>
      <c r="F89" s="159"/>
      <c r="G89" s="202">
        <f>ROUND((D89*F89),2)</f>
        <v>0</v>
      </c>
      <c r="H89" s="178"/>
      <c r="I89" s="188"/>
      <c r="J89" s="221"/>
      <c r="K89" s="189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</row>
    <row r="90" spans="1:63" s="314" customFormat="1" ht="13.5" thickBot="1">
      <c r="A90" s="1082" t="s">
        <v>816</v>
      </c>
      <c r="B90" s="299"/>
      <c r="C90" s="185"/>
      <c r="D90" s="287"/>
      <c r="E90" s="214"/>
      <c r="F90" s="160"/>
      <c r="G90" s="196"/>
      <c r="H90" s="178"/>
      <c r="I90" s="188"/>
      <c r="J90" s="221"/>
      <c r="K90" s="189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</row>
    <row r="91" spans="1:63" s="315" customFormat="1" ht="26.25" thickBot="1">
      <c r="A91" s="1082">
        <v>19</v>
      </c>
      <c r="B91" s="285" t="s">
        <v>42</v>
      </c>
      <c r="C91" s="286" t="s">
        <v>851</v>
      </c>
      <c r="D91" s="287">
        <v>698</v>
      </c>
      <c r="E91" s="186" t="s">
        <v>26</v>
      </c>
      <c r="F91" s="160"/>
      <c r="G91" s="202">
        <f>ROUND((D91*F91),2)</f>
        <v>0</v>
      </c>
      <c r="H91" s="178"/>
      <c r="I91" s="220"/>
      <c r="J91" s="221"/>
      <c r="K91" s="189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</row>
    <row r="92" spans="1:63" s="222" customFormat="1">
      <c r="A92" s="316"/>
      <c r="B92" s="317"/>
      <c r="C92" s="318"/>
      <c r="D92" s="241"/>
      <c r="E92" s="242"/>
      <c r="F92" s="723"/>
      <c r="G92" s="319"/>
      <c r="H92" s="230"/>
      <c r="I92" s="188"/>
      <c r="J92" s="231"/>
      <c r="K92" s="189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</row>
    <row r="93" spans="1:63" s="222" customFormat="1" ht="13.5" thickBot="1">
      <c r="A93" s="320"/>
      <c r="B93" s="245"/>
      <c r="C93" s="246" t="s">
        <v>14</v>
      </c>
      <c r="D93" s="247"/>
      <c r="E93" s="248"/>
      <c r="F93" s="724"/>
      <c r="G93" s="1232">
        <f>SUM(G57:G91)</f>
        <v>0</v>
      </c>
      <c r="H93" s="178"/>
      <c r="I93" s="188"/>
      <c r="J93" s="221"/>
      <c r="K93" s="189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</row>
    <row r="94" spans="1:63" s="222" customFormat="1" ht="13.5" thickTop="1">
      <c r="A94" s="321"/>
      <c r="B94" s="322"/>
      <c r="C94" s="323"/>
      <c r="D94" s="324"/>
      <c r="E94" s="325"/>
      <c r="F94" s="1191"/>
      <c r="G94" s="326"/>
      <c r="H94" s="178"/>
      <c r="I94" s="188"/>
      <c r="J94" s="221"/>
      <c r="K94" s="189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</row>
    <row r="95" spans="1:63" s="222" customFormat="1" ht="16.5" thickBot="1">
      <c r="A95" s="327"/>
      <c r="B95" s="328" t="s">
        <v>15</v>
      </c>
      <c r="C95" s="329" t="s">
        <v>23</v>
      </c>
      <c r="D95" s="330"/>
      <c r="E95" s="331"/>
      <c r="F95" s="1236"/>
      <c r="G95" s="332"/>
      <c r="H95" s="178"/>
      <c r="I95" s="209"/>
      <c r="J95" s="180"/>
      <c r="K95" s="189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</row>
    <row r="96" spans="1:63" s="222" customFormat="1">
      <c r="A96" s="313"/>
      <c r="B96" s="285"/>
      <c r="C96" s="286"/>
      <c r="D96" s="287"/>
      <c r="E96" s="186"/>
      <c r="F96" s="1237"/>
      <c r="G96" s="196"/>
      <c r="H96" s="178"/>
      <c r="I96" s="209"/>
      <c r="J96" s="180"/>
      <c r="K96" s="189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</row>
    <row r="97" spans="1:56" s="222" customFormat="1" ht="51">
      <c r="A97" s="268">
        <v>1</v>
      </c>
      <c r="B97" s="333" t="s">
        <v>75</v>
      </c>
      <c r="C97" s="270" t="s">
        <v>76</v>
      </c>
      <c r="D97" s="271">
        <v>2838</v>
      </c>
      <c r="E97" s="292" t="s">
        <v>26</v>
      </c>
      <c r="F97" s="166"/>
      <c r="G97" s="202">
        <f>ROUND((D97*F97),2)</f>
        <v>0</v>
      </c>
      <c r="H97" s="178"/>
      <c r="I97" s="209"/>
      <c r="J97" s="180"/>
      <c r="K97" s="215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</row>
    <row r="98" spans="1:56" s="222" customFormat="1">
      <c r="A98" s="313"/>
      <c r="B98" s="285"/>
      <c r="C98" s="286"/>
      <c r="D98" s="287"/>
      <c r="E98" s="214"/>
      <c r="F98" s="161"/>
      <c r="G98" s="196"/>
      <c r="H98" s="178"/>
      <c r="I98" s="188"/>
      <c r="J98" s="221"/>
      <c r="K98" s="189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</row>
    <row r="99" spans="1:56" s="255" customFormat="1" ht="38.25">
      <c r="A99" s="268">
        <v>2</v>
      </c>
      <c r="B99" s="269" t="s">
        <v>178</v>
      </c>
      <c r="C99" s="270" t="s">
        <v>179</v>
      </c>
      <c r="D99" s="271">
        <v>10141</v>
      </c>
      <c r="E99" s="208" t="s">
        <v>25</v>
      </c>
      <c r="F99" s="166"/>
      <c r="G99" s="202">
        <f>ROUND((D99*F99),2)</f>
        <v>0</v>
      </c>
      <c r="H99" s="230"/>
      <c r="I99" s="209"/>
      <c r="J99" s="231"/>
      <c r="K99" s="189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231"/>
      <c r="BC99" s="231"/>
      <c r="BD99" s="231"/>
    </row>
    <row r="100" spans="1:56" s="222" customFormat="1">
      <c r="A100" s="313"/>
      <c r="B100" s="283"/>
      <c r="C100" s="284"/>
      <c r="D100" s="334"/>
      <c r="E100" s="259"/>
      <c r="F100" s="161"/>
      <c r="G100" s="276"/>
      <c r="H100" s="178"/>
      <c r="I100" s="209"/>
      <c r="J100" s="180"/>
      <c r="K100" s="189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</row>
    <row r="101" spans="1:56" s="222" customFormat="1" ht="38.25">
      <c r="A101" s="268">
        <v>3</v>
      </c>
      <c r="B101" s="333" t="s">
        <v>181</v>
      </c>
      <c r="C101" s="270" t="s">
        <v>180</v>
      </c>
      <c r="D101" s="271">
        <v>9942</v>
      </c>
      <c r="E101" s="292" t="s">
        <v>25</v>
      </c>
      <c r="F101" s="166"/>
      <c r="G101" s="202">
        <f>ROUND((D101*F101),2)</f>
        <v>0</v>
      </c>
      <c r="H101" s="178"/>
      <c r="I101" s="188"/>
      <c r="J101" s="180"/>
      <c r="K101" s="189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</row>
    <row r="102" spans="1:56" s="222" customFormat="1">
      <c r="A102" s="313"/>
      <c r="B102" s="285"/>
      <c r="C102" s="286"/>
      <c r="D102" s="287"/>
      <c r="E102" s="186"/>
      <c r="F102" s="160"/>
      <c r="G102" s="196"/>
      <c r="H102" s="178"/>
      <c r="I102" s="209"/>
      <c r="J102" s="180"/>
      <c r="K102" s="189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</row>
    <row r="103" spans="1:56" s="222" customFormat="1" ht="25.5">
      <c r="A103" s="268">
        <v>4</v>
      </c>
      <c r="B103" s="269" t="s">
        <v>43</v>
      </c>
      <c r="C103" s="270" t="s">
        <v>255</v>
      </c>
      <c r="D103" s="271">
        <v>930</v>
      </c>
      <c r="E103" s="292" t="s">
        <v>35</v>
      </c>
      <c r="F103" s="159"/>
      <c r="G103" s="202">
        <f>ROUND((D103*F103),2)</f>
        <v>0</v>
      </c>
      <c r="H103" s="230"/>
      <c r="I103" s="188"/>
      <c r="J103" s="231"/>
      <c r="K103" s="189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</row>
    <row r="104" spans="1:56" s="222" customFormat="1">
      <c r="A104" s="313"/>
      <c r="B104" s="307"/>
      <c r="C104" s="308"/>
      <c r="D104" s="287"/>
      <c r="E104" s="186"/>
      <c r="F104" s="160"/>
      <c r="G104" s="187"/>
      <c r="H104" s="178"/>
      <c r="I104" s="209"/>
      <c r="J104" s="180"/>
      <c r="K104" s="189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1"/>
      <c r="BD104" s="221"/>
    </row>
    <row r="105" spans="1:56" s="255" customFormat="1" ht="26.25" thickBot="1">
      <c r="A105" s="313">
        <v>5</v>
      </c>
      <c r="B105" s="285" t="s">
        <v>44</v>
      </c>
      <c r="C105" s="286" t="s">
        <v>256</v>
      </c>
      <c r="D105" s="287">
        <v>102</v>
      </c>
      <c r="E105" s="186" t="s">
        <v>35</v>
      </c>
      <c r="F105" s="160"/>
      <c r="G105" s="202">
        <f>ROUND((D105*F105),2)</f>
        <v>0</v>
      </c>
      <c r="H105" s="178"/>
      <c r="I105" s="209"/>
      <c r="J105" s="221"/>
      <c r="K105" s="189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</row>
    <row r="106" spans="1:56" s="222" customFormat="1" ht="26.25" thickBot="1">
      <c r="A106" s="335"/>
      <c r="B106" s="336"/>
      <c r="C106" s="337" t="s">
        <v>24</v>
      </c>
      <c r="D106" s="338"/>
      <c r="E106" s="339"/>
      <c r="F106" s="1238"/>
      <c r="G106" s="1233">
        <f>SUM(G97:G105)</f>
        <v>0</v>
      </c>
      <c r="H106" s="178"/>
      <c r="I106" s="209"/>
      <c r="J106" s="221"/>
      <c r="K106" s="189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  <c r="BB106" s="221"/>
      <c r="BC106" s="221"/>
      <c r="BD106" s="221"/>
    </row>
    <row r="107" spans="1:56" s="342" customFormat="1" ht="13.5" thickTop="1">
      <c r="A107" s="340"/>
      <c r="B107" s="341"/>
      <c r="C107" s="312"/>
      <c r="D107" s="258"/>
      <c r="E107" s="259"/>
      <c r="F107" s="725"/>
      <c r="G107" s="260"/>
      <c r="H107" s="178"/>
      <c r="I107" s="209"/>
      <c r="J107" s="221"/>
      <c r="K107" s="217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1"/>
      <c r="BD107" s="221"/>
    </row>
    <row r="108" spans="1:56" s="221" customFormat="1" ht="15.75">
      <c r="A108" s="313"/>
      <c r="B108" s="256" t="s">
        <v>16</v>
      </c>
      <c r="C108" s="257" t="s">
        <v>17</v>
      </c>
      <c r="D108" s="287"/>
      <c r="E108" s="186"/>
      <c r="F108" s="725"/>
      <c r="G108" s="187"/>
      <c r="H108" s="178"/>
      <c r="I108" s="209"/>
      <c r="J108" s="180"/>
      <c r="K108" s="215"/>
    </row>
    <row r="109" spans="1:56" s="342" customFormat="1" ht="15.75">
      <c r="A109" s="268"/>
      <c r="B109" s="262"/>
      <c r="C109" s="263"/>
      <c r="D109" s="271"/>
      <c r="E109" s="292"/>
      <c r="F109" s="726"/>
      <c r="G109" s="343"/>
      <c r="H109" s="178"/>
      <c r="I109" s="209"/>
      <c r="J109" s="180"/>
      <c r="K109" s="217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1"/>
      <c r="BC109" s="221"/>
      <c r="BD109" s="221"/>
    </row>
    <row r="110" spans="1:56" s="342" customFormat="1" ht="51">
      <c r="A110" s="344">
        <v>1</v>
      </c>
      <c r="B110" s="345" t="s">
        <v>148</v>
      </c>
      <c r="C110" s="346" t="s">
        <v>257</v>
      </c>
      <c r="D110" s="347">
        <v>6</v>
      </c>
      <c r="E110" s="348" t="s">
        <v>25</v>
      </c>
      <c r="F110" s="167"/>
      <c r="G110" s="202">
        <f>ROUND((D110*F110),2)</f>
        <v>0</v>
      </c>
      <c r="H110" s="178"/>
      <c r="I110" s="188"/>
      <c r="J110" s="221"/>
      <c r="K110" s="217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</row>
    <row r="111" spans="1:56" s="222" customFormat="1">
      <c r="A111" s="313"/>
      <c r="B111" s="285"/>
      <c r="C111" s="286"/>
      <c r="D111" s="287"/>
      <c r="E111" s="186"/>
      <c r="F111" s="160"/>
      <c r="G111" s="196"/>
      <c r="H111" s="178"/>
      <c r="I111" s="209"/>
      <c r="J111" s="221"/>
      <c r="K111" s="217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</row>
    <row r="112" spans="1:56" s="222" customFormat="1" ht="25.5">
      <c r="A112" s="268">
        <v>2</v>
      </c>
      <c r="B112" s="269" t="s">
        <v>151</v>
      </c>
      <c r="C112" s="270" t="s">
        <v>182</v>
      </c>
      <c r="D112" s="349">
        <v>42</v>
      </c>
      <c r="E112" s="292" t="s">
        <v>25</v>
      </c>
      <c r="F112" s="159"/>
      <c r="G112" s="202">
        <f>ROUND((D112*F112),2)</f>
        <v>0</v>
      </c>
      <c r="H112" s="178"/>
      <c r="I112" s="209"/>
      <c r="J112" s="180"/>
      <c r="K112" s="189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</row>
    <row r="113" spans="1:56" s="222" customFormat="1">
      <c r="A113" s="313"/>
      <c r="B113" s="294"/>
      <c r="C113" s="295"/>
      <c r="D113" s="296"/>
      <c r="E113" s="297"/>
      <c r="F113" s="164"/>
      <c r="G113" s="298"/>
      <c r="H113" s="178"/>
      <c r="I113" s="209"/>
      <c r="J113" s="180"/>
      <c r="K113" s="189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</row>
    <row r="114" spans="1:56" s="231" customFormat="1" ht="63.75">
      <c r="A114" s="268">
        <v>3</v>
      </c>
      <c r="B114" s="269" t="s">
        <v>183</v>
      </c>
      <c r="C114" s="270" t="s">
        <v>258</v>
      </c>
      <c r="D114" s="271">
        <v>5</v>
      </c>
      <c r="E114" s="292" t="s">
        <v>6</v>
      </c>
      <c r="F114" s="159"/>
      <c r="G114" s="202">
        <f>ROUND((D114*F114),2)</f>
        <v>0</v>
      </c>
      <c r="H114" s="178"/>
      <c r="I114" s="188"/>
      <c r="J114" s="221"/>
      <c r="K114" s="215"/>
    </row>
    <row r="115" spans="1:56" s="222" customFormat="1">
      <c r="A115" s="313"/>
      <c r="B115" s="285"/>
      <c r="C115" s="286"/>
      <c r="D115" s="287"/>
      <c r="E115" s="186"/>
      <c r="F115" s="160"/>
      <c r="G115" s="196"/>
      <c r="H115" s="178"/>
      <c r="I115" s="209"/>
      <c r="J115" s="180"/>
      <c r="K115" s="217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</row>
    <row r="116" spans="1:56" s="231" customFormat="1" ht="63.75">
      <c r="A116" s="268">
        <v>4</v>
      </c>
      <c r="B116" s="269" t="s">
        <v>185</v>
      </c>
      <c r="C116" s="270" t="s">
        <v>186</v>
      </c>
      <c r="D116" s="271">
        <v>113</v>
      </c>
      <c r="E116" s="292" t="s">
        <v>6</v>
      </c>
      <c r="F116" s="159"/>
      <c r="G116" s="202">
        <f>ROUND((D116*F116),2)</f>
        <v>0</v>
      </c>
      <c r="H116" s="178"/>
      <c r="I116" s="209"/>
      <c r="J116" s="221"/>
      <c r="K116" s="189"/>
    </row>
    <row r="117" spans="1:56" s="222" customFormat="1">
      <c r="A117" s="313"/>
      <c r="B117" s="283"/>
      <c r="C117" s="284"/>
      <c r="D117" s="258"/>
      <c r="E117" s="259"/>
      <c r="F117" s="160"/>
      <c r="G117" s="276"/>
      <c r="H117" s="178"/>
      <c r="I117" s="209"/>
      <c r="J117" s="180"/>
      <c r="K117" s="189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</row>
    <row r="118" spans="1:56" s="255" customFormat="1" ht="38.25">
      <c r="A118" s="268">
        <v>5</v>
      </c>
      <c r="B118" s="269" t="s">
        <v>152</v>
      </c>
      <c r="C118" s="350" t="s">
        <v>153</v>
      </c>
      <c r="D118" s="271">
        <v>1281</v>
      </c>
      <c r="E118" s="292" t="s">
        <v>6</v>
      </c>
      <c r="F118" s="159"/>
      <c r="G118" s="202">
        <f>ROUND((D118*F118),2)</f>
        <v>0</v>
      </c>
      <c r="H118" s="178"/>
      <c r="I118" s="209"/>
      <c r="J118" s="221"/>
      <c r="K118" s="215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</row>
    <row r="119" spans="1:56" s="222" customFormat="1">
      <c r="A119" s="313"/>
      <c r="B119" s="267"/>
      <c r="C119" s="251"/>
      <c r="D119" s="287"/>
      <c r="E119" s="259"/>
      <c r="F119" s="160"/>
      <c r="G119" s="260"/>
      <c r="H119" s="178"/>
      <c r="I119" s="209"/>
      <c r="J119" s="180"/>
      <c r="K119" s="217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</row>
    <row r="120" spans="1:56" s="222" customFormat="1" ht="51">
      <c r="A120" s="268">
        <v>6</v>
      </c>
      <c r="B120" s="269" t="s">
        <v>45</v>
      </c>
      <c r="C120" s="270" t="s">
        <v>77</v>
      </c>
      <c r="D120" s="271">
        <v>690</v>
      </c>
      <c r="E120" s="292" t="s">
        <v>6</v>
      </c>
      <c r="F120" s="159"/>
      <c r="G120" s="202">
        <f>ROUND((D120*F120),2)</f>
        <v>0</v>
      </c>
      <c r="H120" s="178"/>
      <c r="I120" s="209"/>
      <c r="J120" s="221"/>
      <c r="K120" s="189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/>
      <c r="BB120" s="221"/>
      <c r="BC120" s="221"/>
      <c r="BD120" s="221"/>
    </row>
    <row r="121" spans="1:56" s="222" customFormat="1">
      <c r="A121" s="313"/>
      <c r="B121" s="267"/>
      <c r="C121" s="308"/>
      <c r="D121" s="287"/>
      <c r="E121" s="186"/>
      <c r="F121" s="160"/>
      <c r="G121" s="260"/>
      <c r="H121" s="178"/>
      <c r="I121" s="209"/>
      <c r="J121" s="180"/>
      <c r="K121" s="217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1"/>
      <c r="BD121" s="221"/>
    </row>
    <row r="122" spans="1:56" s="222" customFormat="1" ht="51">
      <c r="A122" s="268">
        <v>7</v>
      </c>
      <c r="B122" s="269" t="s">
        <v>149</v>
      </c>
      <c r="C122" s="270" t="s">
        <v>150</v>
      </c>
      <c r="D122" s="271">
        <v>283</v>
      </c>
      <c r="E122" s="292" t="s">
        <v>6</v>
      </c>
      <c r="F122" s="162"/>
      <c r="G122" s="202">
        <f>ROUND((D122*F122),2)</f>
        <v>0</v>
      </c>
      <c r="H122" s="178"/>
      <c r="I122" s="209"/>
      <c r="J122" s="221"/>
      <c r="K122" s="189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</row>
    <row r="123" spans="1:56" s="222" customFormat="1">
      <c r="A123" s="313"/>
      <c r="B123" s="307"/>
      <c r="C123" s="308"/>
      <c r="D123" s="287"/>
      <c r="E123" s="186"/>
      <c r="F123" s="160"/>
      <c r="G123" s="187"/>
      <c r="H123" s="178"/>
      <c r="I123" s="188"/>
      <c r="J123" s="221"/>
      <c r="K123" s="189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  <c r="BB123" s="221"/>
      <c r="BC123" s="221"/>
      <c r="BD123" s="221"/>
    </row>
    <row r="124" spans="1:56" s="222" customFormat="1" ht="38.25">
      <c r="A124" s="268">
        <v>8</v>
      </c>
      <c r="B124" s="269" t="s">
        <v>44</v>
      </c>
      <c r="C124" s="270" t="s">
        <v>80</v>
      </c>
      <c r="D124" s="271">
        <v>973</v>
      </c>
      <c r="E124" s="351" t="s">
        <v>6</v>
      </c>
      <c r="F124" s="159"/>
      <c r="G124" s="202">
        <f>ROUND((D124*F124),2)</f>
        <v>0</v>
      </c>
      <c r="H124" s="178"/>
      <c r="I124" s="188"/>
      <c r="J124" s="221"/>
      <c r="K124" s="189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1"/>
      <c r="AY124" s="221"/>
      <c r="AZ124" s="221"/>
      <c r="BA124" s="221"/>
      <c r="BB124" s="221"/>
      <c r="BC124" s="221"/>
      <c r="BD124" s="221"/>
    </row>
    <row r="125" spans="1:56" s="342" customFormat="1">
      <c r="A125" s="313"/>
      <c r="B125" s="307"/>
      <c r="C125" s="204"/>
      <c r="D125" s="287"/>
      <c r="E125" s="186"/>
      <c r="F125" s="156"/>
      <c r="G125" s="187"/>
      <c r="H125" s="178"/>
      <c r="I125" s="188"/>
      <c r="J125" s="180"/>
      <c r="K125" s="217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1"/>
      <c r="AV125" s="221"/>
      <c r="AW125" s="221"/>
      <c r="AX125" s="221"/>
      <c r="AY125" s="221"/>
      <c r="AZ125" s="221"/>
      <c r="BA125" s="221"/>
      <c r="BB125" s="221"/>
      <c r="BC125" s="221"/>
      <c r="BD125" s="221"/>
    </row>
    <row r="126" spans="1:56" s="221" customFormat="1" ht="51">
      <c r="A126" s="268">
        <v>9</v>
      </c>
      <c r="B126" s="269" t="s">
        <v>79</v>
      </c>
      <c r="C126" s="207" t="s">
        <v>78</v>
      </c>
      <c r="D126" s="271">
        <v>62</v>
      </c>
      <c r="E126" s="292" t="s">
        <v>6</v>
      </c>
      <c r="F126" s="159"/>
      <c r="G126" s="202">
        <f>ROUND((D126*F126),2)</f>
        <v>0</v>
      </c>
      <c r="H126" s="230"/>
      <c r="I126" s="188"/>
      <c r="J126" s="180"/>
      <c r="K126" s="215"/>
    </row>
    <row r="127" spans="1:56" s="342" customFormat="1">
      <c r="A127" s="313"/>
      <c r="B127" s="285"/>
      <c r="C127" s="213"/>
      <c r="D127" s="287"/>
      <c r="E127" s="186"/>
      <c r="F127" s="160"/>
      <c r="G127" s="196"/>
      <c r="H127" s="178"/>
      <c r="I127" s="188"/>
      <c r="J127" s="180"/>
      <c r="K127" s="217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1"/>
      <c r="AY127" s="221"/>
      <c r="AZ127" s="221"/>
      <c r="BA127" s="221"/>
      <c r="BB127" s="221"/>
      <c r="BC127" s="221"/>
      <c r="BD127" s="221"/>
    </row>
    <row r="128" spans="1:56" s="231" customFormat="1" ht="51">
      <c r="A128" s="268">
        <v>10</v>
      </c>
      <c r="B128" s="269" t="s">
        <v>137</v>
      </c>
      <c r="C128" s="207" t="s">
        <v>138</v>
      </c>
      <c r="D128" s="271">
        <v>75</v>
      </c>
      <c r="E128" s="292" t="s">
        <v>6</v>
      </c>
      <c r="F128" s="159"/>
      <c r="G128" s="202">
        <f>ROUND((D128*F128),2)</f>
        <v>0</v>
      </c>
      <c r="H128" s="178"/>
      <c r="I128" s="188"/>
      <c r="J128" s="180"/>
      <c r="K128" s="189"/>
    </row>
    <row r="129" spans="1:56" s="342" customFormat="1">
      <c r="A129" s="313"/>
      <c r="B129" s="285"/>
      <c r="C129" s="213"/>
      <c r="D129" s="287"/>
      <c r="E129" s="186"/>
      <c r="F129" s="160"/>
      <c r="G129" s="196"/>
      <c r="H129" s="221"/>
      <c r="I129" s="221"/>
      <c r="J129" s="221"/>
      <c r="K129" s="217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1"/>
      <c r="BD129" s="221"/>
    </row>
    <row r="130" spans="1:56" s="221" customFormat="1" ht="51">
      <c r="A130" s="268">
        <v>11</v>
      </c>
      <c r="B130" s="269" t="s">
        <v>139</v>
      </c>
      <c r="C130" s="207" t="s">
        <v>140</v>
      </c>
      <c r="D130" s="271">
        <v>22</v>
      </c>
      <c r="E130" s="292" t="s">
        <v>6</v>
      </c>
      <c r="F130" s="159"/>
      <c r="G130" s="202">
        <f>ROUND((D130*F130),2)</f>
        <v>0</v>
      </c>
      <c r="K130" s="215"/>
    </row>
    <row r="131" spans="1:56" s="221" customFormat="1">
      <c r="A131" s="249"/>
      <c r="B131" s="283"/>
      <c r="C131" s="274"/>
      <c r="D131" s="341"/>
      <c r="E131" s="259"/>
      <c r="F131" s="156"/>
      <c r="G131" s="276"/>
      <c r="K131" s="215"/>
    </row>
    <row r="132" spans="1:56" s="342" customFormat="1" ht="38.25">
      <c r="A132" s="268">
        <v>12</v>
      </c>
      <c r="B132" s="269" t="s">
        <v>141</v>
      </c>
      <c r="C132" s="207" t="s">
        <v>142</v>
      </c>
      <c r="D132" s="349">
        <v>62</v>
      </c>
      <c r="E132" s="292" t="s">
        <v>6</v>
      </c>
      <c r="F132" s="159"/>
      <c r="G132" s="202">
        <f>ROUND((D132*F132),2)</f>
        <v>0</v>
      </c>
      <c r="H132" s="221"/>
      <c r="I132" s="221"/>
      <c r="J132" s="221"/>
      <c r="K132" s="217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</row>
    <row r="133" spans="1:56" s="221" customFormat="1">
      <c r="A133" s="313"/>
      <c r="B133" s="283"/>
      <c r="C133" s="274"/>
      <c r="D133" s="341"/>
      <c r="E133" s="259"/>
      <c r="F133" s="156"/>
      <c r="G133" s="276"/>
      <c r="H133" s="178"/>
      <c r="I133" s="209"/>
      <c r="K133" s="215"/>
    </row>
    <row r="134" spans="1:56" s="342" customFormat="1" ht="38.25">
      <c r="A134" s="268">
        <v>13</v>
      </c>
      <c r="B134" s="269" t="s">
        <v>248</v>
      </c>
      <c r="C134" s="207" t="s">
        <v>247</v>
      </c>
      <c r="D134" s="349">
        <v>22</v>
      </c>
      <c r="E134" s="292" t="s">
        <v>6</v>
      </c>
      <c r="F134" s="159"/>
      <c r="G134" s="202">
        <f>ROUND((D134*F134),2)</f>
        <v>0</v>
      </c>
      <c r="H134" s="178"/>
      <c r="I134" s="209"/>
      <c r="J134" s="180"/>
      <c r="K134" s="217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  <c r="AZ134" s="221"/>
      <c r="BA134" s="221"/>
      <c r="BB134" s="221"/>
      <c r="BC134" s="221"/>
      <c r="BD134" s="221"/>
    </row>
    <row r="135" spans="1:56" s="221" customFormat="1">
      <c r="A135" s="313"/>
      <c r="B135" s="285"/>
      <c r="C135" s="352"/>
      <c r="D135" s="184"/>
      <c r="E135" s="186"/>
      <c r="F135" s="156"/>
      <c r="G135" s="196"/>
      <c r="K135" s="215"/>
    </row>
    <row r="136" spans="1:56" s="342" customFormat="1" ht="38.25">
      <c r="A136" s="268">
        <v>14</v>
      </c>
      <c r="B136" s="269" t="s">
        <v>144</v>
      </c>
      <c r="C136" s="207" t="s">
        <v>145</v>
      </c>
      <c r="D136" s="349">
        <v>141</v>
      </c>
      <c r="E136" s="292" t="s">
        <v>6</v>
      </c>
      <c r="F136" s="159"/>
      <c r="G136" s="202">
        <f>ROUND((D136*F136),2)</f>
        <v>0</v>
      </c>
      <c r="H136" s="221"/>
      <c r="I136" s="221"/>
      <c r="J136" s="221"/>
      <c r="K136" s="217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21"/>
      <c r="BD136" s="221"/>
    </row>
    <row r="137" spans="1:56" s="222" customFormat="1">
      <c r="A137" s="313"/>
      <c r="B137" s="307"/>
      <c r="C137" s="353"/>
      <c r="D137" s="287"/>
      <c r="E137" s="186"/>
      <c r="F137" s="160"/>
      <c r="G137" s="187"/>
      <c r="H137" s="221"/>
      <c r="I137" s="221"/>
      <c r="J137" s="221"/>
      <c r="K137" s="217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1"/>
      <c r="BB137" s="221"/>
      <c r="BC137" s="221"/>
      <c r="BD137" s="221"/>
    </row>
    <row r="138" spans="1:56" s="222" customFormat="1" ht="38.25">
      <c r="A138" s="268">
        <v>15</v>
      </c>
      <c r="B138" s="269" t="s">
        <v>187</v>
      </c>
      <c r="C138" s="207" t="s">
        <v>188</v>
      </c>
      <c r="D138" s="271">
        <v>21</v>
      </c>
      <c r="E138" s="292" t="s">
        <v>7</v>
      </c>
      <c r="F138" s="159"/>
      <c r="G138" s="202">
        <f>ROUND((D138*F138),2)</f>
        <v>0</v>
      </c>
      <c r="H138" s="221"/>
      <c r="I138" s="221"/>
      <c r="J138" s="221"/>
      <c r="K138" s="189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/>
    </row>
    <row r="139" spans="1:56" s="342" customFormat="1">
      <c r="A139" s="313"/>
      <c r="B139" s="285"/>
      <c r="C139" s="213"/>
      <c r="D139" s="287"/>
      <c r="E139" s="186"/>
      <c r="F139" s="160"/>
      <c r="G139" s="196"/>
      <c r="H139" s="221"/>
      <c r="I139" s="221"/>
      <c r="J139" s="221"/>
      <c r="K139" s="217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/>
    </row>
    <row r="140" spans="1:56" s="222" customFormat="1" ht="38.25">
      <c r="A140" s="268">
        <v>16</v>
      </c>
      <c r="B140" s="269" t="s">
        <v>189</v>
      </c>
      <c r="C140" s="207" t="s">
        <v>190</v>
      </c>
      <c r="D140" s="271">
        <v>1</v>
      </c>
      <c r="E140" s="292" t="s">
        <v>7</v>
      </c>
      <c r="F140" s="159"/>
      <c r="G140" s="202">
        <f>ROUND((D140*F140),2)</f>
        <v>0</v>
      </c>
      <c r="H140" s="221"/>
      <c r="I140" s="221"/>
      <c r="J140" s="221"/>
      <c r="K140" s="215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  <c r="BB140" s="221"/>
      <c r="BC140" s="221"/>
      <c r="BD140" s="221"/>
    </row>
    <row r="141" spans="1:56" s="342" customFormat="1">
      <c r="A141" s="313"/>
      <c r="B141" s="285"/>
      <c r="C141" s="213"/>
      <c r="D141" s="287"/>
      <c r="E141" s="186"/>
      <c r="F141" s="160"/>
      <c r="G141" s="196"/>
      <c r="H141" s="221"/>
      <c r="I141" s="221"/>
      <c r="J141" s="221"/>
      <c r="K141" s="217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21"/>
      <c r="BD141" s="221"/>
    </row>
    <row r="142" spans="1:56" s="222" customFormat="1" ht="25.5">
      <c r="A142" s="268">
        <v>17</v>
      </c>
      <c r="B142" s="269" t="s">
        <v>46</v>
      </c>
      <c r="C142" s="207" t="s">
        <v>47</v>
      </c>
      <c r="D142" s="271">
        <v>21</v>
      </c>
      <c r="E142" s="292" t="s">
        <v>7</v>
      </c>
      <c r="F142" s="159"/>
      <c r="G142" s="202">
        <f>ROUND((D142*F142),2)</f>
        <v>0</v>
      </c>
      <c r="H142" s="221"/>
      <c r="I142" s="221"/>
      <c r="J142" s="221"/>
      <c r="K142" s="215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1"/>
      <c r="BB142" s="221"/>
      <c r="BC142" s="221"/>
      <c r="BD142" s="221"/>
    </row>
    <row r="143" spans="1:56" s="342" customFormat="1">
      <c r="A143" s="313"/>
      <c r="B143" s="285"/>
      <c r="C143" s="286"/>
      <c r="D143" s="184"/>
      <c r="E143" s="186"/>
      <c r="F143" s="160"/>
      <c r="G143" s="187"/>
      <c r="H143" s="221"/>
      <c r="I143" s="221"/>
      <c r="J143" s="221"/>
      <c r="K143" s="217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</row>
    <row r="144" spans="1:56" s="222" customFormat="1" ht="38.25">
      <c r="A144" s="268">
        <v>18</v>
      </c>
      <c r="B144" s="269" t="s">
        <v>208</v>
      </c>
      <c r="C144" s="207" t="s">
        <v>209</v>
      </c>
      <c r="D144" s="349">
        <v>21</v>
      </c>
      <c r="E144" s="292" t="s">
        <v>7</v>
      </c>
      <c r="F144" s="159"/>
      <c r="G144" s="202">
        <f>ROUND((D144*F144),2)</f>
        <v>0</v>
      </c>
      <c r="H144" s="221"/>
      <c r="I144" s="221"/>
      <c r="J144" s="221"/>
      <c r="K144" s="215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1"/>
      <c r="BD144" s="221"/>
    </row>
    <row r="145" spans="1:56" s="342" customFormat="1">
      <c r="A145" s="313"/>
      <c r="B145" s="285"/>
      <c r="C145" s="286"/>
      <c r="D145" s="184"/>
      <c r="E145" s="186"/>
      <c r="F145" s="160"/>
      <c r="G145" s="196"/>
      <c r="H145" s="221"/>
      <c r="I145" s="221"/>
      <c r="J145" s="221"/>
      <c r="K145" s="217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</row>
    <row r="146" spans="1:56" s="222" customFormat="1" ht="51.75" thickBot="1">
      <c r="A146" s="268">
        <v>19</v>
      </c>
      <c r="B146" s="354" t="s">
        <v>191</v>
      </c>
      <c r="C146" s="355" t="s">
        <v>259</v>
      </c>
      <c r="D146" s="245">
        <v>1</v>
      </c>
      <c r="E146" s="248" t="s">
        <v>7</v>
      </c>
      <c r="F146" s="168"/>
      <c r="G146" s="202">
        <f>ROUND((D146*F146),2)</f>
        <v>0</v>
      </c>
      <c r="H146" s="221"/>
      <c r="I146" s="221"/>
      <c r="J146" s="221"/>
      <c r="K146" s="215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21"/>
      <c r="BD146" s="221"/>
    </row>
    <row r="147" spans="1:56" s="222" customFormat="1" ht="13.5" thickTop="1">
      <c r="A147" s="313"/>
      <c r="B147" s="285"/>
      <c r="C147" s="286"/>
      <c r="D147" s="184"/>
      <c r="E147" s="186"/>
      <c r="F147" s="156"/>
      <c r="G147" s="196"/>
      <c r="H147" s="221"/>
      <c r="I147" s="221"/>
      <c r="J147" s="221"/>
      <c r="K147" s="180"/>
      <c r="L147" s="180"/>
      <c r="M147" s="180"/>
      <c r="N147" s="180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21"/>
      <c r="BD147" s="221"/>
    </row>
    <row r="148" spans="1:56" s="222" customFormat="1" ht="38.25">
      <c r="A148" s="268">
        <v>20</v>
      </c>
      <c r="B148" s="269" t="s">
        <v>18</v>
      </c>
      <c r="C148" s="270" t="s">
        <v>81</v>
      </c>
      <c r="D148" s="349">
        <v>32</v>
      </c>
      <c r="E148" s="292" t="s">
        <v>6</v>
      </c>
      <c r="F148" s="159"/>
      <c r="G148" s="202">
        <f>ROUND((D148*F148),2)</f>
        <v>0</v>
      </c>
      <c r="H148" s="221"/>
      <c r="I148" s="221"/>
      <c r="J148" s="221"/>
      <c r="K148" s="180"/>
      <c r="L148" s="180"/>
      <c r="M148" s="180"/>
      <c r="N148" s="180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  <c r="BB148" s="221"/>
      <c r="BC148" s="221"/>
      <c r="BD148" s="221"/>
    </row>
    <row r="149" spans="1:56" s="363" customFormat="1">
      <c r="A149" s="313"/>
      <c r="B149" s="356"/>
      <c r="C149" s="357"/>
      <c r="D149" s="358"/>
      <c r="E149" s="359"/>
      <c r="F149" s="169"/>
      <c r="G149" s="360"/>
      <c r="H149" s="221"/>
      <c r="I149" s="221"/>
      <c r="J149" s="221"/>
      <c r="K149" s="361"/>
      <c r="L149" s="362"/>
      <c r="M149" s="362"/>
      <c r="N149" s="362"/>
      <c r="O149" s="362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  <c r="AT149" s="362"/>
      <c r="AU149" s="362"/>
      <c r="AV149" s="362"/>
      <c r="AW149" s="362"/>
      <c r="AX149" s="362"/>
      <c r="AY149" s="362"/>
      <c r="AZ149" s="362"/>
      <c r="BA149" s="362"/>
      <c r="BB149" s="362"/>
      <c r="BC149" s="362"/>
      <c r="BD149" s="362"/>
    </row>
    <row r="150" spans="1:56" s="363" customFormat="1" ht="51">
      <c r="A150" s="268">
        <v>21</v>
      </c>
      <c r="B150" s="364" t="s">
        <v>194</v>
      </c>
      <c r="C150" s="365" t="s">
        <v>193</v>
      </c>
      <c r="D150" s="366">
        <v>32</v>
      </c>
      <c r="E150" s="367" t="s">
        <v>6</v>
      </c>
      <c r="F150" s="170"/>
      <c r="G150" s="202">
        <f>ROUND((D150*F150),2)</f>
        <v>0</v>
      </c>
      <c r="H150" s="221"/>
      <c r="I150" s="221"/>
      <c r="J150" s="221"/>
      <c r="K150" s="368"/>
      <c r="L150" s="362"/>
      <c r="M150" s="362"/>
      <c r="N150" s="362"/>
      <c r="O150" s="362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362"/>
      <c r="AQ150" s="362"/>
      <c r="AR150" s="362"/>
      <c r="AS150" s="362"/>
      <c r="AT150" s="362"/>
      <c r="AU150" s="362"/>
      <c r="AV150" s="362"/>
      <c r="AW150" s="362"/>
      <c r="AX150" s="362"/>
      <c r="AY150" s="362"/>
      <c r="AZ150" s="362"/>
      <c r="BA150" s="362"/>
      <c r="BB150" s="362"/>
      <c r="BC150" s="362"/>
      <c r="BD150" s="362"/>
    </row>
    <row r="151" spans="1:56" s="222" customFormat="1">
      <c r="A151" s="369"/>
      <c r="B151" s="294"/>
      <c r="C151" s="295"/>
      <c r="D151" s="296"/>
      <c r="E151" s="297"/>
      <c r="F151" s="164"/>
      <c r="G151" s="298"/>
      <c r="H151" s="221"/>
      <c r="I151" s="221"/>
      <c r="J151" s="221"/>
      <c r="K151" s="189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1"/>
      <c r="BB151" s="221"/>
      <c r="BC151" s="221"/>
      <c r="BD151" s="221"/>
    </row>
    <row r="152" spans="1:56" s="222" customFormat="1" ht="51">
      <c r="A152" s="268">
        <v>22</v>
      </c>
      <c r="B152" s="333" t="s">
        <v>126</v>
      </c>
      <c r="C152" s="270" t="s">
        <v>125</v>
      </c>
      <c r="D152" s="349">
        <v>7</v>
      </c>
      <c r="E152" s="292" t="s">
        <v>7</v>
      </c>
      <c r="F152" s="159"/>
      <c r="G152" s="202">
        <f>ROUND((D152*F152),2)</f>
        <v>0</v>
      </c>
      <c r="H152" s="221"/>
      <c r="I152" s="221"/>
      <c r="J152" s="221"/>
      <c r="K152" s="189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1"/>
      <c r="AY152" s="221"/>
      <c r="AZ152" s="221"/>
      <c r="BA152" s="221"/>
      <c r="BB152" s="221"/>
      <c r="BC152" s="221"/>
      <c r="BD152" s="221"/>
    </row>
    <row r="153" spans="1:56" s="222" customFormat="1">
      <c r="A153" s="313"/>
      <c r="B153" s="285"/>
      <c r="C153" s="286"/>
      <c r="D153" s="184"/>
      <c r="E153" s="186"/>
      <c r="F153" s="160"/>
      <c r="G153" s="196"/>
      <c r="H153" s="221"/>
      <c r="I153" s="221"/>
      <c r="J153" s="221"/>
      <c r="K153" s="180"/>
      <c r="L153" s="180"/>
      <c r="M153" s="180"/>
      <c r="N153" s="180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1"/>
      <c r="AY153" s="221"/>
      <c r="AZ153" s="221"/>
      <c r="BA153" s="221"/>
      <c r="BB153" s="221"/>
      <c r="BC153" s="221"/>
      <c r="BD153" s="221"/>
    </row>
    <row r="154" spans="1:56" s="255" customFormat="1" ht="51.75" thickBot="1">
      <c r="A154" s="313">
        <v>23</v>
      </c>
      <c r="B154" s="285" t="s">
        <v>115</v>
      </c>
      <c r="C154" s="286" t="s">
        <v>114</v>
      </c>
      <c r="D154" s="184">
        <v>5</v>
      </c>
      <c r="E154" s="186" t="s">
        <v>7</v>
      </c>
      <c r="F154" s="160"/>
      <c r="G154" s="202">
        <f>ROUND((D154*F154),2)</f>
        <v>0</v>
      </c>
      <c r="H154" s="221"/>
      <c r="I154" s="221"/>
      <c r="J154" s="221"/>
      <c r="K154" s="180"/>
      <c r="L154" s="180"/>
      <c r="M154" s="180"/>
      <c r="N154" s="180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1"/>
    </row>
    <row r="155" spans="1:56" s="222" customFormat="1">
      <c r="A155" s="316"/>
      <c r="B155" s="370"/>
      <c r="C155" s="371"/>
      <c r="D155" s="239"/>
      <c r="E155" s="242"/>
      <c r="F155" s="723"/>
      <c r="G155" s="243"/>
      <c r="H155" s="221"/>
      <c r="I155" s="221"/>
      <c r="J155" s="221"/>
      <c r="K155" s="180"/>
      <c r="L155" s="180"/>
      <c r="M155" s="180"/>
      <c r="N155" s="180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1"/>
      <c r="BB155" s="221"/>
      <c r="BC155" s="221"/>
      <c r="BD155" s="221"/>
    </row>
    <row r="156" spans="1:56" s="222" customFormat="1" ht="13.5" thickBot="1">
      <c r="A156" s="372"/>
      <c r="B156" s="354"/>
      <c r="C156" s="373" t="s">
        <v>49</v>
      </c>
      <c r="D156" s="245"/>
      <c r="E156" s="248"/>
      <c r="F156" s="724"/>
      <c r="G156" s="1234">
        <f>SUM(G110:G154)</f>
        <v>0</v>
      </c>
      <c r="H156" s="221"/>
      <c r="I156" s="221"/>
      <c r="J156" s="221"/>
      <c r="K156" s="180"/>
      <c r="L156" s="180"/>
      <c r="M156" s="180"/>
      <c r="N156" s="180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1"/>
      <c r="BB156" s="221"/>
      <c r="BC156" s="221"/>
      <c r="BD156" s="221"/>
    </row>
    <row r="157" spans="1:56" s="379" customFormat="1" ht="16.5" thickTop="1">
      <c r="A157" s="313"/>
      <c r="B157" s="374"/>
      <c r="C157" s="375"/>
      <c r="D157" s="376"/>
      <c r="E157" s="377"/>
      <c r="F157" s="1273"/>
      <c r="G157" s="235"/>
      <c r="H157" s="221"/>
      <c r="I157" s="221"/>
      <c r="J157" s="221"/>
      <c r="K157" s="378"/>
      <c r="L157" s="220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1"/>
      <c r="AY157" s="221"/>
      <c r="AZ157" s="221"/>
      <c r="BA157" s="221"/>
      <c r="BB157" s="221"/>
      <c r="BC157" s="221"/>
      <c r="BD157" s="221"/>
    </row>
    <row r="158" spans="1:56" s="379" customFormat="1" ht="15.75">
      <c r="A158" s="380"/>
      <c r="B158" s="381" t="s">
        <v>27</v>
      </c>
      <c r="C158" s="382" t="s">
        <v>83</v>
      </c>
      <c r="D158" s="383"/>
      <c r="E158" s="384"/>
      <c r="F158" s="1273"/>
      <c r="G158" s="385"/>
      <c r="H158" s="221"/>
      <c r="I158" s="221"/>
      <c r="J158" s="221"/>
      <c r="K158" s="378"/>
      <c r="L158" s="220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</row>
    <row r="159" spans="1:56" s="379" customFormat="1" ht="15.75">
      <c r="A159" s="386"/>
      <c r="B159" s="387"/>
      <c r="C159" s="388"/>
      <c r="D159" s="389"/>
      <c r="E159" s="390"/>
      <c r="F159" s="1274"/>
      <c r="G159" s="391"/>
      <c r="H159" s="221"/>
      <c r="I159" s="221"/>
      <c r="J159" s="221"/>
      <c r="K159" s="220"/>
      <c r="L159" s="220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1"/>
      <c r="AY159" s="221"/>
      <c r="AZ159" s="221"/>
      <c r="BA159" s="221"/>
      <c r="BB159" s="221"/>
      <c r="BC159" s="221"/>
      <c r="BD159" s="221"/>
    </row>
    <row r="160" spans="1:56" s="379" customFormat="1" ht="15.75">
      <c r="A160" s="392"/>
      <c r="B160" s="374"/>
      <c r="C160" s="393"/>
      <c r="D160" s="394"/>
      <c r="E160" s="395"/>
      <c r="F160" s="1275"/>
      <c r="G160" s="396"/>
      <c r="H160" s="221"/>
      <c r="I160" s="221"/>
      <c r="J160" s="221"/>
      <c r="K160" s="220"/>
      <c r="L160" s="220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1"/>
      <c r="AY160" s="221"/>
      <c r="AZ160" s="221"/>
      <c r="BA160" s="221"/>
      <c r="BB160" s="221"/>
      <c r="BC160" s="221"/>
      <c r="BD160" s="221"/>
    </row>
    <row r="161" spans="1:56" s="379" customFormat="1" ht="38.25">
      <c r="A161" s="205">
        <v>1</v>
      </c>
      <c r="B161" s="397" t="s">
        <v>84</v>
      </c>
      <c r="C161" s="398" t="s">
        <v>85</v>
      </c>
      <c r="D161" s="399">
        <v>15</v>
      </c>
      <c r="E161" s="219" t="s">
        <v>7</v>
      </c>
      <c r="F161" s="172"/>
      <c r="G161" s="202">
        <f>ROUND((D161*F161),2)</f>
        <v>0</v>
      </c>
      <c r="H161" s="221"/>
      <c r="I161" s="221"/>
      <c r="J161" s="221"/>
      <c r="K161" s="220"/>
      <c r="L161" s="220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221"/>
      <c r="BC161" s="221"/>
      <c r="BD161" s="221"/>
    </row>
    <row r="162" spans="1:56" s="379" customFormat="1" ht="15.75">
      <c r="A162" s="392"/>
      <c r="B162" s="233"/>
      <c r="C162" s="400"/>
      <c r="D162" s="401"/>
      <c r="E162" s="234"/>
      <c r="F162" s="1275"/>
      <c r="G162" s="235"/>
      <c r="H162" s="221"/>
      <c r="I162" s="221"/>
      <c r="J162" s="221"/>
      <c r="K162" s="220"/>
      <c r="L162" s="220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  <c r="BA162" s="221"/>
      <c r="BB162" s="221"/>
      <c r="BC162" s="221"/>
      <c r="BD162" s="221"/>
    </row>
    <row r="163" spans="1:56" s="379" customFormat="1" ht="51">
      <c r="A163" s="205">
        <v>2</v>
      </c>
      <c r="B163" s="397" t="s">
        <v>130</v>
      </c>
      <c r="C163" s="398" t="s">
        <v>86</v>
      </c>
      <c r="D163" s="402">
        <v>13</v>
      </c>
      <c r="E163" s="219" t="s">
        <v>7</v>
      </c>
      <c r="F163" s="172"/>
      <c r="G163" s="202">
        <f>ROUND((D163*F163),2)</f>
        <v>0</v>
      </c>
      <c r="H163" s="221"/>
      <c r="I163" s="221"/>
      <c r="J163" s="221"/>
      <c r="K163" s="220"/>
      <c r="L163" s="220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1"/>
      <c r="AZ163" s="221"/>
      <c r="BA163" s="221"/>
      <c r="BB163" s="221"/>
      <c r="BC163" s="221"/>
      <c r="BD163" s="221"/>
    </row>
    <row r="164" spans="1:56" s="379" customFormat="1" ht="15.75">
      <c r="A164" s="392"/>
      <c r="B164" s="233"/>
      <c r="C164" s="400"/>
      <c r="D164" s="401"/>
      <c r="E164" s="234"/>
      <c r="F164" s="1275"/>
      <c r="G164" s="235"/>
      <c r="H164" s="221"/>
      <c r="I164" s="221"/>
      <c r="J164" s="221"/>
      <c r="K164" s="220"/>
      <c r="L164" s="220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1"/>
      <c r="AV164" s="221"/>
      <c r="AW164" s="221"/>
      <c r="AX164" s="221"/>
      <c r="AY164" s="221"/>
      <c r="AZ164" s="221"/>
      <c r="BA164" s="221"/>
      <c r="BB164" s="221"/>
      <c r="BC164" s="221"/>
      <c r="BD164" s="221"/>
    </row>
    <row r="165" spans="1:56" s="379" customFormat="1" ht="51">
      <c r="A165" s="205">
        <v>3</v>
      </c>
      <c r="B165" s="397" t="s">
        <v>131</v>
      </c>
      <c r="C165" s="398" t="s">
        <v>87</v>
      </c>
      <c r="D165" s="402">
        <v>2</v>
      </c>
      <c r="E165" s="219" t="s">
        <v>7</v>
      </c>
      <c r="F165" s="172"/>
      <c r="G165" s="202">
        <f>ROUND((D165*F165),2)</f>
        <v>0</v>
      </c>
      <c r="H165" s="221"/>
      <c r="I165" s="221"/>
      <c r="J165" s="221"/>
      <c r="K165" s="220"/>
      <c r="L165" s="220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1"/>
      <c r="AY165" s="221"/>
      <c r="AZ165" s="221"/>
      <c r="BA165" s="221"/>
      <c r="BB165" s="221"/>
      <c r="BC165" s="221"/>
      <c r="BD165" s="221"/>
    </row>
    <row r="166" spans="1:56" s="379" customFormat="1" ht="15.75">
      <c r="A166" s="392"/>
      <c r="B166" s="233"/>
      <c r="C166" s="400"/>
      <c r="D166" s="401"/>
      <c r="E166" s="234"/>
      <c r="F166" s="1276"/>
      <c r="G166" s="235"/>
      <c r="H166" s="221"/>
      <c r="I166" s="221"/>
      <c r="J166" s="221"/>
      <c r="K166" s="220"/>
      <c r="L166" s="220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1"/>
      <c r="AZ166" s="221"/>
      <c r="BA166" s="221"/>
      <c r="BB166" s="221"/>
      <c r="BC166" s="221"/>
      <c r="BD166" s="221"/>
    </row>
    <row r="167" spans="1:56" s="379" customFormat="1" ht="63.75">
      <c r="A167" s="205">
        <v>4</v>
      </c>
      <c r="B167" s="397" t="s">
        <v>154</v>
      </c>
      <c r="C167" s="398" t="s">
        <v>233</v>
      </c>
      <c r="D167" s="402">
        <v>10</v>
      </c>
      <c r="E167" s="219" t="s">
        <v>7</v>
      </c>
      <c r="F167" s="172"/>
      <c r="G167" s="202">
        <f>ROUND((D167*F167),2)</f>
        <v>0</v>
      </c>
      <c r="H167" s="221"/>
      <c r="I167" s="221"/>
      <c r="J167" s="221"/>
      <c r="K167" s="220"/>
      <c r="L167" s="220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1"/>
      <c r="AY167" s="221"/>
      <c r="AZ167" s="221"/>
      <c r="BA167" s="221"/>
      <c r="BB167" s="221"/>
      <c r="BC167" s="221"/>
      <c r="BD167" s="221"/>
    </row>
    <row r="168" spans="1:56" s="379" customFormat="1" ht="15.75">
      <c r="A168" s="392"/>
      <c r="B168" s="233"/>
      <c r="C168" s="400"/>
      <c r="D168" s="401"/>
      <c r="E168" s="234"/>
      <c r="F168" s="1276"/>
      <c r="G168" s="235"/>
      <c r="H168" s="221"/>
      <c r="I168" s="221"/>
      <c r="J168" s="221"/>
      <c r="K168" s="220"/>
      <c r="L168" s="220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1"/>
      <c r="AY168" s="221"/>
      <c r="AZ168" s="221"/>
      <c r="BA168" s="221"/>
      <c r="BB168" s="221"/>
      <c r="BC168" s="221"/>
      <c r="BD168" s="221"/>
    </row>
    <row r="169" spans="1:56" s="379" customFormat="1" ht="63.75">
      <c r="A169" s="205">
        <v>5</v>
      </c>
      <c r="B169" s="397" t="s">
        <v>100</v>
      </c>
      <c r="C169" s="398" t="s">
        <v>235</v>
      </c>
      <c r="D169" s="402">
        <v>2</v>
      </c>
      <c r="E169" s="219" t="s">
        <v>7</v>
      </c>
      <c r="F169" s="172"/>
      <c r="G169" s="202">
        <f>ROUND((D169*F169),2)</f>
        <v>0</v>
      </c>
      <c r="H169" s="221"/>
      <c r="I169" s="221"/>
      <c r="J169" s="221"/>
      <c r="K169" s="209"/>
      <c r="L169" s="220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1"/>
      <c r="AY169" s="221"/>
      <c r="AZ169" s="221"/>
      <c r="BA169" s="221"/>
      <c r="BB169" s="221"/>
      <c r="BC169" s="221"/>
      <c r="BD169" s="221"/>
    </row>
    <row r="170" spans="1:56" s="379" customFormat="1" ht="15.75">
      <c r="A170" s="392"/>
      <c r="B170" s="233"/>
      <c r="C170" s="400"/>
      <c r="D170" s="401"/>
      <c r="E170" s="234"/>
      <c r="F170" s="1276"/>
      <c r="G170" s="235"/>
      <c r="H170" s="221"/>
      <c r="I170" s="221"/>
      <c r="J170" s="221"/>
      <c r="K170" s="209"/>
      <c r="L170" s="220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1"/>
      <c r="AV170" s="221"/>
      <c r="AW170" s="221"/>
      <c r="AX170" s="221"/>
      <c r="AY170" s="221"/>
      <c r="AZ170" s="221"/>
      <c r="BA170" s="221"/>
      <c r="BB170" s="221"/>
      <c r="BC170" s="221"/>
      <c r="BD170" s="221"/>
    </row>
    <row r="171" spans="1:56" s="379" customFormat="1" ht="63.75">
      <c r="A171" s="205">
        <v>6</v>
      </c>
      <c r="B171" s="397" t="s">
        <v>237</v>
      </c>
      <c r="C171" s="398" t="s">
        <v>238</v>
      </c>
      <c r="D171" s="402">
        <v>4</v>
      </c>
      <c r="E171" s="219" t="s">
        <v>7</v>
      </c>
      <c r="F171" s="172"/>
      <c r="G171" s="202">
        <f>ROUND((D171*F171),2)</f>
        <v>0</v>
      </c>
      <c r="H171" s="221"/>
      <c r="I171" s="221"/>
      <c r="J171" s="221"/>
      <c r="K171" s="209"/>
      <c r="L171" s="220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221"/>
      <c r="BA171" s="221"/>
      <c r="BB171" s="221"/>
      <c r="BC171" s="221"/>
      <c r="BD171" s="221"/>
    </row>
    <row r="172" spans="1:56" ht="15.75">
      <c r="A172" s="392"/>
      <c r="B172" s="403"/>
      <c r="C172" s="404"/>
      <c r="D172" s="405"/>
      <c r="E172" s="406"/>
      <c r="F172" s="171"/>
      <c r="G172" s="298"/>
    </row>
    <row r="173" spans="1:56" ht="89.25">
      <c r="A173" s="205">
        <v>7</v>
      </c>
      <c r="B173" s="407" t="s">
        <v>155</v>
      </c>
      <c r="C173" s="408" t="s">
        <v>813</v>
      </c>
      <c r="D173" s="409">
        <v>4415</v>
      </c>
      <c r="E173" s="351" t="s">
        <v>89</v>
      </c>
      <c r="F173" s="172"/>
      <c r="G173" s="202">
        <f>ROUND((D173*F173),2)</f>
        <v>0</v>
      </c>
    </row>
    <row r="174" spans="1:56" ht="15.75">
      <c r="A174" s="392"/>
      <c r="B174" s="403"/>
      <c r="C174" s="404"/>
      <c r="D174" s="405"/>
      <c r="E174" s="406"/>
      <c r="F174" s="171"/>
      <c r="G174" s="298"/>
    </row>
    <row r="175" spans="1:56" ht="38.25">
      <c r="A175" s="205">
        <v>8</v>
      </c>
      <c r="B175" s="407" t="s">
        <v>156</v>
      </c>
      <c r="C175" s="408" t="s">
        <v>814</v>
      </c>
      <c r="D175" s="409">
        <v>531</v>
      </c>
      <c r="E175" s="351" t="s">
        <v>89</v>
      </c>
      <c r="F175" s="172"/>
      <c r="G175" s="202">
        <f>ROUND((D175*F175),2)</f>
        <v>0</v>
      </c>
    </row>
    <row r="176" spans="1:56" s="379" customFormat="1" ht="15.75">
      <c r="A176" s="392"/>
      <c r="B176" s="410"/>
      <c r="C176" s="411"/>
      <c r="D176" s="401"/>
      <c r="E176" s="412"/>
      <c r="F176" s="1275"/>
      <c r="G176" s="235"/>
      <c r="H176" s="221"/>
      <c r="I176" s="221"/>
      <c r="J176" s="221"/>
      <c r="K176" s="220"/>
      <c r="L176" s="220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  <c r="BA176" s="221"/>
      <c r="BB176" s="221"/>
      <c r="BC176" s="221"/>
      <c r="BD176" s="221"/>
    </row>
    <row r="177" spans="1:56" s="379" customFormat="1" ht="51">
      <c r="A177" s="205">
        <v>9</v>
      </c>
      <c r="B177" s="407" t="s">
        <v>102</v>
      </c>
      <c r="C177" s="408" t="s">
        <v>101</v>
      </c>
      <c r="D177" s="409">
        <v>160</v>
      </c>
      <c r="E177" s="351" t="s">
        <v>48</v>
      </c>
      <c r="F177" s="172"/>
      <c r="G177" s="202">
        <f>ROUND((D177*F177),2)</f>
        <v>0</v>
      </c>
      <c r="H177" s="221"/>
      <c r="I177" s="221"/>
      <c r="J177" s="221"/>
      <c r="K177" s="220"/>
      <c r="L177" s="220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21"/>
      <c r="BD177" s="221"/>
    </row>
    <row r="178" spans="1:56" s="379" customFormat="1">
      <c r="A178" s="392"/>
      <c r="B178" s="413"/>
      <c r="C178" s="375"/>
      <c r="D178" s="376"/>
      <c r="E178" s="377"/>
      <c r="F178" s="622"/>
      <c r="G178" s="235"/>
      <c r="H178" s="221"/>
      <c r="I178" s="221"/>
      <c r="J178" s="221"/>
      <c r="K178" s="220"/>
      <c r="L178" s="220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  <c r="BA178" s="221"/>
      <c r="BB178" s="221"/>
      <c r="BC178" s="221"/>
      <c r="BD178" s="221"/>
    </row>
    <row r="179" spans="1:56" s="379" customFormat="1" ht="38.25">
      <c r="A179" s="205">
        <v>10</v>
      </c>
      <c r="B179" s="413" t="s">
        <v>124</v>
      </c>
      <c r="C179" s="375" t="s">
        <v>123</v>
      </c>
      <c r="D179" s="376">
        <v>18</v>
      </c>
      <c r="E179" s="377" t="s">
        <v>48</v>
      </c>
      <c r="F179" s="622"/>
      <c r="G179" s="202">
        <f>ROUND((D179*F179),2)</f>
        <v>0</v>
      </c>
      <c r="H179" s="221"/>
      <c r="I179" s="221"/>
      <c r="J179" s="221"/>
      <c r="K179" s="220"/>
      <c r="L179" s="220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  <c r="BA179" s="221"/>
      <c r="BB179" s="221"/>
      <c r="BC179" s="221"/>
      <c r="BD179" s="221"/>
    </row>
    <row r="180" spans="1:56" s="379" customFormat="1" ht="15.75">
      <c r="A180" s="392"/>
      <c r="B180" s="403"/>
      <c r="C180" s="404"/>
      <c r="D180" s="405"/>
      <c r="E180" s="406"/>
      <c r="F180" s="171"/>
      <c r="G180" s="298"/>
      <c r="H180" s="178"/>
      <c r="I180" s="188"/>
      <c r="J180" s="180"/>
      <c r="K180" s="220"/>
      <c r="L180" s="220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221"/>
      <c r="BA180" s="221"/>
      <c r="BB180" s="221"/>
      <c r="BC180" s="221"/>
      <c r="BD180" s="221"/>
    </row>
    <row r="181" spans="1:56" s="379" customFormat="1" ht="25.5">
      <c r="A181" s="205">
        <v>11</v>
      </c>
      <c r="B181" s="407" t="s">
        <v>132</v>
      </c>
      <c r="C181" s="408" t="s">
        <v>157</v>
      </c>
      <c r="D181" s="414">
        <v>4</v>
      </c>
      <c r="E181" s="351" t="s">
        <v>48</v>
      </c>
      <c r="F181" s="172"/>
      <c r="G181" s="202">
        <f>ROUND((D181*F181),2)</f>
        <v>0</v>
      </c>
      <c r="H181" s="178"/>
      <c r="I181" s="188"/>
      <c r="J181" s="180"/>
      <c r="K181" s="220"/>
      <c r="L181" s="220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21"/>
      <c r="BD181" s="221"/>
    </row>
    <row r="182" spans="1:56" s="379" customFormat="1" ht="15.75">
      <c r="A182" s="211"/>
      <c r="B182" s="403"/>
      <c r="C182" s="404"/>
      <c r="D182" s="405"/>
      <c r="E182" s="406"/>
      <c r="F182" s="171"/>
      <c r="G182" s="298"/>
      <c r="H182" s="221"/>
      <c r="I182" s="221"/>
      <c r="J182" s="221"/>
      <c r="K182" s="220"/>
      <c r="L182" s="220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1"/>
      <c r="AV182" s="221"/>
      <c r="AW182" s="221"/>
      <c r="AX182" s="221"/>
      <c r="AY182" s="221"/>
      <c r="AZ182" s="221"/>
      <c r="BA182" s="221"/>
      <c r="BB182" s="221"/>
      <c r="BC182" s="221"/>
      <c r="BD182" s="221"/>
    </row>
    <row r="183" spans="1:56" s="379" customFormat="1" ht="25.5">
      <c r="A183" s="205">
        <v>12</v>
      </c>
      <c r="B183" s="407" t="s">
        <v>239</v>
      </c>
      <c r="C183" s="408" t="s">
        <v>240</v>
      </c>
      <c r="D183" s="414">
        <v>2</v>
      </c>
      <c r="E183" s="351" t="s">
        <v>48</v>
      </c>
      <c r="F183" s="172"/>
      <c r="G183" s="202">
        <f>ROUND((D183*F183),2)</f>
        <v>0</v>
      </c>
      <c r="H183" s="221"/>
      <c r="I183" s="221"/>
      <c r="J183" s="221"/>
      <c r="K183" s="220"/>
      <c r="L183" s="220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1"/>
      <c r="AY183" s="221"/>
      <c r="AZ183" s="221"/>
      <c r="BA183" s="221"/>
      <c r="BB183" s="221"/>
      <c r="BC183" s="221"/>
      <c r="BD183" s="221"/>
    </row>
    <row r="184" spans="1:56" s="379" customFormat="1" ht="15.75">
      <c r="A184" s="392"/>
      <c r="B184" s="403"/>
      <c r="C184" s="404"/>
      <c r="D184" s="405"/>
      <c r="E184" s="406"/>
      <c r="F184" s="171"/>
      <c r="G184" s="298"/>
      <c r="H184" s="221"/>
      <c r="I184" s="221"/>
      <c r="J184" s="221"/>
      <c r="K184" s="220"/>
      <c r="L184" s="220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1"/>
      <c r="AY184" s="221"/>
      <c r="AZ184" s="221"/>
      <c r="BA184" s="221"/>
      <c r="BB184" s="221"/>
      <c r="BC184" s="221"/>
      <c r="BD184" s="221"/>
    </row>
    <row r="185" spans="1:56" s="379" customFormat="1" ht="51">
      <c r="A185" s="205">
        <v>13</v>
      </c>
      <c r="B185" s="407" t="s">
        <v>104</v>
      </c>
      <c r="C185" s="408" t="s">
        <v>103</v>
      </c>
      <c r="D185" s="414">
        <v>202</v>
      </c>
      <c r="E185" s="351" t="s">
        <v>98</v>
      </c>
      <c r="F185" s="172"/>
      <c r="G185" s="202">
        <f>ROUND((D185*F185),2)</f>
        <v>0</v>
      </c>
      <c r="H185" s="221"/>
      <c r="I185" s="221"/>
      <c r="J185" s="221"/>
      <c r="K185" s="220"/>
      <c r="L185" s="220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1"/>
      <c r="AY185" s="221"/>
      <c r="AZ185" s="221"/>
      <c r="BA185" s="221"/>
      <c r="BB185" s="221"/>
      <c r="BC185" s="221"/>
      <c r="BD185" s="221"/>
    </row>
    <row r="186" spans="1:56" s="363" customFormat="1" ht="15.75">
      <c r="A186" s="392"/>
      <c r="B186" s="415"/>
      <c r="C186" s="416"/>
      <c r="D186" s="417"/>
      <c r="E186" s="418"/>
      <c r="F186" s="1277"/>
      <c r="G186" s="419"/>
      <c r="H186" s="420"/>
      <c r="I186" s="421"/>
      <c r="J186" s="362"/>
      <c r="K186" s="362"/>
      <c r="L186" s="362"/>
      <c r="M186" s="362"/>
      <c r="N186" s="362"/>
      <c r="O186" s="362"/>
      <c r="P186" s="362"/>
      <c r="Q186" s="362"/>
      <c r="R186" s="362"/>
      <c r="S186" s="362"/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  <c r="AE186" s="362"/>
      <c r="AF186" s="362"/>
      <c r="AG186" s="362"/>
      <c r="AH186" s="362"/>
      <c r="AI186" s="362"/>
      <c r="AJ186" s="362"/>
      <c r="AK186" s="362"/>
      <c r="AL186" s="362"/>
      <c r="AM186" s="362"/>
      <c r="AN186" s="362"/>
      <c r="AO186" s="362"/>
      <c r="AP186" s="362"/>
      <c r="AQ186" s="362"/>
      <c r="AR186" s="362"/>
      <c r="AS186" s="362"/>
      <c r="AT186" s="362"/>
      <c r="AU186" s="362"/>
      <c r="AV186" s="362"/>
      <c r="AW186" s="362"/>
      <c r="AX186" s="362"/>
      <c r="AY186" s="362"/>
      <c r="AZ186" s="362"/>
      <c r="BA186" s="362"/>
      <c r="BB186" s="362"/>
      <c r="BC186" s="362"/>
      <c r="BD186" s="362"/>
    </row>
    <row r="187" spans="1:56" s="363" customFormat="1" ht="51.75" thickBot="1">
      <c r="A187" s="211">
        <v>14</v>
      </c>
      <c r="B187" s="422" t="s">
        <v>231</v>
      </c>
      <c r="C187" s="423" t="s">
        <v>232</v>
      </c>
      <c r="D187" s="424">
        <v>128</v>
      </c>
      <c r="E187" s="425" t="s">
        <v>98</v>
      </c>
      <c r="F187" s="1278"/>
      <c r="G187" s="202">
        <f>ROUND((D187*F187),2)</f>
        <v>0</v>
      </c>
      <c r="H187" s="420"/>
      <c r="I187" s="421"/>
      <c r="J187" s="362"/>
      <c r="K187" s="362"/>
      <c r="L187" s="362"/>
      <c r="M187" s="362"/>
      <c r="N187" s="362"/>
      <c r="O187" s="362"/>
      <c r="P187" s="362"/>
      <c r="Q187" s="362"/>
      <c r="R187" s="362"/>
      <c r="S187" s="362"/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  <c r="AE187" s="362"/>
      <c r="AF187" s="362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2"/>
      <c r="AQ187" s="362"/>
      <c r="AR187" s="362"/>
      <c r="AS187" s="362"/>
      <c r="AT187" s="362"/>
      <c r="AU187" s="362"/>
      <c r="AV187" s="362"/>
      <c r="AW187" s="362"/>
      <c r="AX187" s="362"/>
      <c r="AY187" s="362"/>
      <c r="AZ187" s="362"/>
      <c r="BA187" s="362"/>
      <c r="BB187" s="362"/>
      <c r="BC187" s="362"/>
      <c r="BD187" s="362"/>
    </row>
    <row r="188" spans="1:56">
      <c r="A188" s="238"/>
      <c r="B188" s="426"/>
      <c r="C188" s="427"/>
      <c r="D188" s="426"/>
      <c r="E188" s="428"/>
      <c r="F188" s="1239"/>
      <c r="G188" s="429"/>
    </row>
    <row r="189" spans="1:56" ht="13.5" thickBot="1">
      <c r="A189" s="244"/>
      <c r="B189" s="430"/>
      <c r="C189" s="431" t="s">
        <v>90</v>
      </c>
      <c r="D189" s="430"/>
      <c r="E189" s="432"/>
      <c r="F189" s="1240"/>
      <c r="G189" s="1235">
        <f>SUM(G161:G187)</f>
        <v>0</v>
      </c>
    </row>
    <row r="190" spans="1:56" ht="13.5" thickTop="1">
      <c r="A190" s="183"/>
      <c r="B190" s="184"/>
      <c r="C190" s="185"/>
      <c r="D190" s="184"/>
      <c r="E190" s="186"/>
      <c r="F190" s="725"/>
      <c r="G190" s="187"/>
    </row>
    <row r="191" spans="1:56" ht="15.75">
      <c r="A191" s="191"/>
      <c r="B191" s="192">
        <v>7</v>
      </c>
      <c r="C191" s="193" t="s">
        <v>92</v>
      </c>
      <c r="D191" s="194"/>
      <c r="E191" s="195"/>
      <c r="F191" s="725"/>
      <c r="G191" s="196"/>
    </row>
    <row r="192" spans="1:56" ht="15.75">
      <c r="A192" s="191"/>
      <c r="B192" s="192"/>
      <c r="C192" s="193"/>
      <c r="D192" s="194"/>
      <c r="E192" s="195"/>
      <c r="F192" s="725"/>
      <c r="G192" s="196"/>
    </row>
    <row r="193" spans="1:56" ht="26.25">
      <c r="A193" s="1517">
        <v>1</v>
      </c>
      <c r="B193" s="1135"/>
      <c r="C193" s="1134" t="s">
        <v>832</v>
      </c>
      <c r="D193" s="1136">
        <v>1</v>
      </c>
      <c r="E193" s="1153" t="s">
        <v>48</v>
      </c>
      <c r="F193" s="842"/>
      <c r="G193" s="1161">
        <f>F193</f>
        <v>0</v>
      </c>
    </row>
    <row r="194" spans="1:56" ht="10.5" customHeight="1">
      <c r="A194" s="1518"/>
      <c r="B194" s="192"/>
      <c r="C194" s="213"/>
      <c r="D194" s="194"/>
      <c r="E194" s="214"/>
      <c r="F194" s="161"/>
      <c r="G194" s="1162"/>
    </row>
    <row r="195" spans="1:56" ht="26.25">
      <c r="A195" s="1519" t="s">
        <v>12</v>
      </c>
      <c r="B195" s="198"/>
      <c r="C195" s="207" t="s">
        <v>833</v>
      </c>
      <c r="D195" s="200">
        <v>1</v>
      </c>
      <c r="E195" s="208" t="s">
        <v>48</v>
      </c>
      <c r="F195" s="166"/>
      <c r="G195" s="1163">
        <f>F195</f>
        <v>0</v>
      </c>
    </row>
    <row r="196" spans="1:56" ht="12" customHeight="1">
      <c r="A196" s="1518"/>
      <c r="B196" s="192"/>
      <c r="C196" s="1148"/>
      <c r="D196" s="194"/>
      <c r="E196" s="214"/>
      <c r="F196" s="161"/>
      <c r="G196" s="1162"/>
    </row>
    <row r="197" spans="1:56" ht="26.25">
      <c r="A197" s="1519" t="s">
        <v>15</v>
      </c>
      <c r="B197" s="198"/>
      <c r="C197" s="232" t="s">
        <v>834</v>
      </c>
      <c r="D197" s="200">
        <v>1</v>
      </c>
      <c r="E197" s="208" t="s">
        <v>48</v>
      </c>
      <c r="F197" s="166"/>
      <c r="G197" s="1163">
        <f>F197</f>
        <v>0</v>
      </c>
    </row>
    <row r="198" spans="1:56" ht="12" customHeight="1">
      <c r="A198" s="1518"/>
      <c r="B198" s="192"/>
      <c r="C198" s="213"/>
      <c r="D198" s="194"/>
      <c r="E198" s="214"/>
      <c r="F198" s="161"/>
      <c r="G198" s="1162"/>
    </row>
    <row r="199" spans="1:56" ht="26.25">
      <c r="A199" s="1519" t="s">
        <v>16</v>
      </c>
      <c r="B199" s="198"/>
      <c r="C199" s="207" t="s">
        <v>835</v>
      </c>
      <c r="D199" s="200">
        <v>1</v>
      </c>
      <c r="E199" s="208" t="s">
        <v>48</v>
      </c>
      <c r="F199" s="166"/>
      <c r="G199" s="1163">
        <f>F199</f>
        <v>0</v>
      </c>
    </row>
    <row r="200" spans="1:56">
      <c r="A200" s="1079" t="s">
        <v>815</v>
      </c>
      <c r="B200" s="1174"/>
      <c r="C200" s="1175"/>
      <c r="D200" s="1176"/>
      <c r="E200" s="1177"/>
      <c r="F200" s="1181"/>
      <c r="G200" s="1178"/>
    </row>
    <row r="201" spans="1:56">
      <c r="A201" s="1080">
        <v>5</v>
      </c>
      <c r="B201" s="1169" t="s">
        <v>116</v>
      </c>
      <c r="C201" s="1170" t="s">
        <v>838</v>
      </c>
      <c r="D201" s="1171">
        <v>72</v>
      </c>
      <c r="E201" s="1172" t="s">
        <v>8</v>
      </c>
      <c r="F201" s="1179">
        <v>40</v>
      </c>
      <c r="G201" s="1180">
        <f>ROUND((D201*F201),2)</f>
        <v>2880</v>
      </c>
    </row>
    <row r="202" spans="1:56">
      <c r="A202" s="1079" t="s">
        <v>815</v>
      </c>
      <c r="B202" s="1174"/>
      <c r="C202" s="1175"/>
      <c r="D202" s="1176"/>
      <c r="E202" s="1177"/>
      <c r="F202" s="1181"/>
      <c r="G202" s="1182"/>
      <c r="K202" s="189"/>
    </row>
    <row r="203" spans="1:56">
      <c r="A203" s="1080">
        <v>6</v>
      </c>
      <c r="B203" s="1169" t="s">
        <v>128</v>
      </c>
      <c r="C203" s="1170" t="s">
        <v>839</v>
      </c>
      <c r="D203" s="1171">
        <v>30</v>
      </c>
      <c r="E203" s="1172" t="s">
        <v>8</v>
      </c>
      <c r="F203" s="1179">
        <v>40</v>
      </c>
      <c r="G203" s="1173">
        <f>ROUND((D203*F203),2)</f>
        <v>1200</v>
      </c>
      <c r="K203" s="210"/>
    </row>
    <row r="204" spans="1:56">
      <c r="A204" s="211"/>
      <c r="B204" s="212"/>
      <c r="C204" s="213"/>
      <c r="D204" s="194"/>
      <c r="E204" s="214"/>
      <c r="F204" s="714"/>
      <c r="G204" s="196"/>
    </row>
    <row r="205" spans="1:56" ht="25.5">
      <c r="A205" s="1077">
        <v>7</v>
      </c>
      <c r="B205" s="216" t="s">
        <v>118</v>
      </c>
      <c r="C205" s="207" t="s">
        <v>836</v>
      </c>
      <c r="D205" s="200">
        <v>1</v>
      </c>
      <c r="E205" s="208" t="s">
        <v>7</v>
      </c>
      <c r="F205" s="159"/>
      <c r="G205" s="202">
        <f>ROUND((D205*F205),2)</f>
        <v>0</v>
      </c>
    </row>
    <row r="206" spans="1:56">
      <c r="A206" s="1078"/>
      <c r="B206" s="212"/>
      <c r="C206" s="213"/>
      <c r="D206" s="194"/>
      <c r="E206" s="214"/>
      <c r="F206" s="160"/>
      <c r="G206" s="196"/>
    </row>
    <row r="207" spans="1:56" ht="26.25" thickBot="1">
      <c r="A207" s="1078">
        <v>8</v>
      </c>
      <c r="B207" s="433" t="s">
        <v>119</v>
      </c>
      <c r="C207" s="434" t="s">
        <v>837</v>
      </c>
      <c r="D207" s="194">
        <v>1</v>
      </c>
      <c r="E207" s="214" t="s">
        <v>7</v>
      </c>
      <c r="F207" s="160"/>
      <c r="G207" s="202">
        <f>ROUND((D207*F207),2)</f>
        <v>0</v>
      </c>
    </row>
    <row r="208" spans="1:56" s="222" customFormat="1">
      <c r="A208" s="238"/>
      <c r="B208" s="239"/>
      <c r="C208" s="240"/>
      <c r="D208" s="239"/>
      <c r="E208" s="242"/>
      <c r="F208" s="723"/>
      <c r="G208" s="243"/>
      <c r="H208" s="178"/>
      <c r="I208" s="188"/>
      <c r="J208" s="180"/>
      <c r="K208" s="180"/>
      <c r="L208" s="180"/>
      <c r="M208" s="180"/>
      <c r="N208" s="180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  <c r="BB208" s="221"/>
      <c r="BC208" s="221"/>
      <c r="BD208" s="221"/>
    </row>
    <row r="209" spans="1:56" s="222" customFormat="1" ht="13.5" thickBot="1">
      <c r="A209" s="244"/>
      <c r="B209" s="245"/>
      <c r="C209" s="246" t="s">
        <v>120</v>
      </c>
      <c r="D209" s="245"/>
      <c r="E209" s="248"/>
      <c r="F209" s="724"/>
      <c r="G209" s="1232">
        <f>SUM(G193:G207)</f>
        <v>4080</v>
      </c>
      <c r="H209" s="178"/>
      <c r="I209" s="188"/>
      <c r="J209" s="180"/>
      <c r="K209" s="180"/>
      <c r="L209" s="180"/>
      <c r="M209" s="180"/>
      <c r="N209" s="180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  <c r="BB209" s="221"/>
      <c r="BC209" s="221"/>
      <c r="BD209" s="221"/>
    </row>
    <row r="210" spans="1:56" ht="13.5" thickTop="1">
      <c r="F210" s="1241"/>
    </row>
    <row r="211" spans="1:56" ht="15">
      <c r="C211" s="715" t="s">
        <v>648</v>
      </c>
      <c r="D211" s="716"/>
      <c r="E211" s="717"/>
      <c r="F211" s="1242"/>
      <c r="G211" s="718">
        <f>G52+G93+G106+G156+G189+G209</f>
        <v>19770</v>
      </c>
    </row>
    <row r="213" spans="1:56" ht="13.5" thickBot="1"/>
    <row r="214" spans="1:56">
      <c r="A214" s="2042" t="s">
        <v>306</v>
      </c>
      <c r="B214" s="2043"/>
      <c r="C214" s="2043"/>
      <c r="D214" s="2043"/>
      <c r="E214" s="2043"/>
      <c r="F214" s="2044"/>
    </row>
    <row r="215" spans="1:56">
      <c r="A215" s="2045"/>
      <c r="B215" s="2046"/>
      <c r="C215" s="2046"/>
      <c r="D215" s="2046"/>
      <c r="E215" s="2046"/>
      <c r="F215" s="2047"/>
    </row>
    <row r="216" spans="1:56" ht="27" customHeight="1" thickBot="1">
      <c r="A216" s="2048"/>
      <c r="B216" s="2049"/>
      <c r="C216" s="2049"/>
      <c r="D216" s="2049"/>
      <c r="E216" s="2049"/>
      <c r="F216" s="2050"/>
    </row>
    <row r="217" spans="1:56" ht="13.5" thickBot="1"/>
    <row r="218" spans="1:56">
      <c r="A218" s="2051" t="s">
        <v>305</v>
      </c>
      <c r="B218" s="2052"/>
      <c r="C218" s="2052"/>
      <c r="D218" s="2052"/>
      <c r="E218" s="2052"/>
      <c r="F218" s="2053"/>
    </row>
    <row r="219" spans="1:56">
      <c r="A219" s="2054"/>
      <c r="B219" s="2055"/>
      <c r="C219" s="2055"/>
      <c r="D219" s="2055"/>
      <c r="E219" s="2055"/>
      <c r="F219" s="2056"/>
    </row>
    <row r="220" spans="1:56" ht="37.5" customHeight="1" thickBot="1">
      <c r="A220" s="2057"/>
      <c r="B220" s="2058"/>
      <c r="C220" s="2058"/>
      <c r="D220" s="2058"/>
      <c r="E220" s="2058"/>
      <c r="F220" s="2059"/>
    </row>
  </sheetData>
  <sheetProtection password="C676" sheet="1" objects="1" scenarios="1"/>
  <dataConsolidate/>
  <mergeCells count="2">
    <mergeCell ref="A214:F216"/>
    <mergeCell ref="A218:F220"/>
  </mergeCells>
  <phoneticPr fontId="30" type="noConversion"/>
  <pageMargins left="0.98425196850393704" right="0.19685039370078741" top="1.299212598425197" bottom="0.78740157480314965" header="0.31496062992125984" footer="0.51181102362204722"/>
  <pageSetup paperSize="9" orientation="portrait" r:id="rId1"/>
  <headerFooter alignWithMargins="0">
    <oddHeader>&amp;LR3-687/7207
Dole-Ponikva-Loče
&amp;R&amp;A</oddHeader>
    <oddFooter>&amp;C &amp;P</oddFooter>
  </headerFooter>
  <rowBreaks count="6" manualBreakCount="6">
    <brk id="32" max="6" man="1"/>
    <brk id="63" max="6" man="1"/>
    <brk id="118" max="6" man="1"/>
    <brk id="140" max="6" man="1"/>
    <brk id="165" max="6" man="1"/>
    <brk id="1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theme="0" tint="-0.34998626667073579"/>
  </sheetPr>
  <dimension ref="A1:BK51"/>
  <sheetViews>
    <sheetView topLeftCell="A7" zoomScaleNormal="100" zoomScaleSheetLayoutView="100" workbookViewId="0">
      <selection activeCell="K104" sqref="K104"/>
    </sheetView>
  </sheetViews>
  <sheetFormatPr defaultColWidth="9.140625" defaultRowHeight="12.75"/>
  <cols>
    <col min="1" max="1" width="4.7109375" style="2" customWidth="1"/>
    <col min="2" max="2" width="9" style="1" customWidth="1"/>
    <col min="3" max="3" width="32.85546875" style="13" customWidth="1"/>
    <col min="4" max="4" width="8.28515625" style="1" customWidth="1"/>
    <col min="5" max="5" width="5.5703125" style="2" customWidth="1"/>
    <col min="6" max="6" width="13.85546875" style="75" customWidth="1"/>
    <col min="7" max="7" width="16.7109375" style="11" customWidth="1"/>
    <col min="8" max="8" width="11.7109375" style="12" bestFit="1" customWidth="1"/>
    <col min="9" max="9" width="13.85546875" style="24" customWidth="1"/>
    <col min="10" max="10" width="14.42578125" style="35" customWidth="1"/>
    <col min="11" max="56" width="9.140625" style="35"/>
    <col min="57" max="16384" width="9.140625" style="21"/>
  </cols>
  <sheetData>
    <row r="1" spans="1:56" s="46" customFormat="1" ht="30.75" customHeight="1" thickTop="1">
      <c r="A1" s="15" t="s">
        <v>0</v>
      </c>
      <c r="B1" s="16" t="s">
        <v>1</v>
      </c>
      <c r="C1" s="69" t="s">
        <v>2</v>
      </c>
      <c r="D1" s="16"/>
      <c r="E1" s="69" t="s">
        <v>3</v>
      </c>
      <c r="F1" s="48" t="s">
        <v>4</v>
      </c>
      <c r="G1" s="70" t="s">
        <v>99</v>
      </c>
      <c r="H1" s="12"/>
      <c r="I1" s="76"/>
      <c r="J1" s="35"/>
      <c r="K1" s="77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</row>
    <row r="2" spans="1:56">
      <c r="A2" s="183"/>
      <c r="B2" s="184"/>
      <c r="C2" s="185"/>
      <c r="D2" s="184"/>
      <c r="E2" s="186"/>
      <c r="F2" s="1237"/>
      <c r="G2" s="187"/>
      <c r="K2" s="29"/>
    </row>
    <row r="3" spans="1:56" ht="16.5" thickBot="1">
      <c r="A3" s="1985"/>
      <c r="B3" s="1986">
        <v>1</v>
      </c>
      <c r="C3" s="1987" t="s">
        <v>5</v>
      </c>
      <c r="D3" s="1375"/>
      <c r="E3" s="1988"/>
      <c r="F3" s="1236"/>
      <c r="G3" s="1989"/>
      <c r="K3" s="29"/>
    </row>
    <row r="4" spans="1:56" ht="25.5">
      <c r="A4" s="205">
        <v>1</v>
      </c>
      <c r="B4" s="206" t="s">
        <v>34</v>
      </c>
      <c r="C4" s="207" t="s">
        <v>61</v>
      </c>
      <c r="D4" s="200">
        <v>82</v>
      </c>
      <c r="E4" s="208" t="s">
        <v>29</v>
      </c>
      <c r="F4" s="159"/>
      <c r="G4" s="1243">
        <f>ROUND(D4*F4,2)</f>
        <v>0</v>
      </c>
      <c r="I4" s="27"/>
      <c r="K4" s="30"/>
    </row>
    <row r="5" spans="1:56" ht="25.5">
      <c r="A5" s="205">
        <v>2</v>
      </c>
      <c r="B5" s="206" t="s">
        <v>94</v>
      </c>
      <c r="C5" s="207" t="s">
        <v>93</v>
      </c>
      <c r="D5" s="200">
        <v>14</v>
      </c>
      <c r="E5" s="208" t="s">
        <v>29</v>
      </c>
      <c r="F5" s="159"/>
      <c r="G5" s="1243">
        <f>ROUND(D5*F5,2)</f>
        <v>0</v>
      </c>
      <c r="I5" s="27"/>
      <c r="K5" s="30"/>
    </row>
    <row r="6" spans="1:56" s="22" customFormat="1" ht="25.5">
      <c r="A6" s="205">
        <v>3</v>
      </c>
      <c r="B6" s="206" t="s">
        <v>112</v>
      </c>
      <c r="C6" s="207" t="s">
        <v>113</v>
      </c>
      <c r="D6" s="200">
        <v>14</v>
      </c>
      <c r="E6" s="208" t="s">
        <v>29</v>
      </c>
      <c r="F6" s="162"/>
      <c r="G6" s="1243">
        <f>ROUND(D6*F6,2)</f>
        <v>0</v>
      </c>
      <c r="H6" s="36"/>
      <c r="I6" s="31"/>
      <c r="J6" s="35"/>
      <c r="K6" s="3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</row>
    <row r="7" spans="1:56" ht="26.25" thickBot="1">
      <c r="A7" s="211">
        <v>4</v>
      </c>
      <c r="B7" s="212" t="s">
        <v>63</v>
      </c>
      <c r="C7" s="213" t="s">
        <v>62</v>
      </c>
      <c r="D7" s="194">
        <v>23</v>
      </c>
      <c r="E7" s="214" t="s">
        <v>6</v>
      </c>
      <c r="F7" s="160"/>
      <c r="G7" s="1243">
        <f>ROUND(D7*F7,2)</f>
        <v>0</v>
      </c>
      <c r="I7" s="27"/>
      <c r="K7" s="30"/>
    </row>
    <row r="8" spans="1:56" ht="13.5" thickTop="1">
      <c r="A8" s="1244"/>
      <c r="B8" s="1245"/>
      <c r="C8" s="1246"/>
      <c r="D8" s="1247"/>
      <c r="E8" s="1248"/>
      <c r="F8" s="1249"/>
      <c r="G8" s="1250"/>
      <c r="K8" s="29"/>
    </row>
    <row r="9" spans="1:56" ht="13.5" thickBot="1">
      <c r="A9" s="244"/>
      <c r="B9" s="245"/>
      <c r="C9" s="246" t="s">
        <v>11</v>
      </c>
      <c r="D9" s="247"/>
      <c r="E9" s="248"/>
      <c r="F9" s="1190"/>
      <c r="G9" s="1232">
        <f>SUM(G4:G7)</f>
        <v>0</v>
      </c>
      <c r="K9" s="29"/>
    </row>
    <row r="10" spans="1:56" ht="13.5" thickTop="1">
      <c r="A10" s="313"/>
      <c r="B10" s="1251"/>
      <c r="C10" s="308"/>
      <c r="D10" s="1252"/>
      <c r="E10" s="1253"/>
      <c r="F10" s="1237"/>
      <c r="G10" s="1254"/>
      <c r="K10" s="29"/>
    </row>
    <row r="11" spans="1:56" ht="16.5" thickBot="1">
      <c r="A11" s="327"/>
      <c r="B11" s="328" t="s">
        <v>12</v>
      </c>
      <c r="C11" s="329" t="s">
        <v>13</v>
      </c>
      <c r="D11" s="330"/>
      <c r="E11" s="331"/>
      <c r="F11" s="1236"/>
      <c r="G11" s="332"/>
      <c r="K11" s="29"/>
    </row>
    <row r="12" spans="1:56" s="22" customFormat="1">
      <c r="A12" s="1255"/>
      <c r="B12" s="304"/>
      <c r="C12" s="213"/>
      <c r="D12" s="287"/>
      <c r="E12" s="214"/>
      <c r="F12" s="1256"/>
      <c r="G12" s="196"/>
      <c r="H12" s="36"/>
      <c r="I12" s="31"/>
      <c r="J12" s="32"/>
      <c r="K12" s="29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6" s="22" customFormat="1" ht="25.5">
      <c r="A13" s="280">
        <v>1</v>
      </c>
      <c r="B13" s="281" t="s">
        <v>108</v>
      </c>
      <c r="C13" s="207" t="s">
        <v>107</v>
      </c>
      <c r="D13" s="271">
        <v>342</v>
      </c>
      <c r="E13" s="208" t="s">
        <v>26</v>
      </c>
      <c r="F13" s="162"/>
      <c r="G13" s="1243">
        <f>ROUND(D13*F13,2)</f>
        <v>0</v>
      </c>
      <c r="H13" s="36"/>
      <c r="I13" s="31"/>
      <c r="J13" s="32"/>
      <c r="K13" s="30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s="22" customFormat="1" ht="25.5">
      <c r="A14" s="280">
        <v>2</v>
      </c>
      <c r="B14" s="289" t="s">
        <v>51</v>
      </c>
      <c r="C14" s="207" t="s">
        <v>74</v>
      </c>
      <c r="D14" s="293">
        <v>783</v>
      </c>
      <c r="E14" s="208" t="s">
        <v>25</v>
      </c>
      <c r="F14" s="162"/>
      <c r="G14" s="1243">
        <f>ROUND(D14*F14,2)</f>
        <v>0</v>
      </c>
      <c r="H14" s="36"/>
      <c r="I14" s="31"/>
      <c r="J14" s="32"/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</row>
    <row r="15" spans="1:56" ht="38.25">
      <c r="A15" s="280">
        <v>3</v>
      </c>
      <c r="B15" s="269" t="s">
        <v>136</v>
      </c>
      <c r="C15" s="270" t="s">
        <v>135</v>
      </c>
      <c r="D15" s="271">
        <v>307</v>
      </c>
      <c r="E15" s="208" t="s">
        <v>241</v>
      </c>
      <c r="F15" s="159"/>
      <c r="G15" s="1243">
        <f>ROUND(D15*F15,2)</f>
        <v>0</v>
      </c>
      <c r="I15" s="27"/>
      <c r="K15" s="30"/>
    </row>
    <row r="16" spans="1:56" ht="25.5">
      <c r="A16" s="280">
        <v>4</v>
      </c>
      <c r="B16" s="269" t="s">
        <v>40</v>
      </c>
      <c r="C16" s="270" t="s">
        <v>91</v>
      </c>
      <c r="D16" s="271">
        <v>40</v>
      </c>
      <c r="E16" s="208" t="s">
        <v>242</v>
      </c>
      <c r="F16" s="159"/>
      <c r="G16" s="1243">
        <f>ROUND(D16*F16,2)</f>
        <v>0</v>
      </c>
      <c r="I16" s="27"/>
      <c r="J16" s="24"/>
      <c r="K16" s="30"/>
    </row>
    <row r="17" spans="1:63">
      <c r="A17" s="1082" t="s">
        <v>816</v>
      </c>
      <c r="B17" s="1257"/>
      <c r="C17" s="1258"/>
      <c r="D17" s="287"/>
      <c r="E17" s="214"/>
      <c r="F17" s="163"/>
      <c r="G17" s="1259"/>
      <c r="H17" s="22"/>
      <c r="I17" s="21"/>
      <c r="J17" s="21"/>
      <c r="K17" s="21"/>
      <c r="L17" s="21"/>
      <c r="M17" s="21"/>
      <c r="N17" s="21"/>
      <c r="O17" s="12"/>
      <c r="P17" s="27"/>
      <c r="R17" s="30"/>
      <c r="BE17" s="35"/>
      <c r="BF17" s="35"/>
      <c r="BG17" s="35"/>
      <c r="BH17" s="35"/>
      <c r="BI17" s="35"/>
      <c r="BJ17" s="35"/>
      <c r="BK17" s="35"/>
    </row>
    <row r="18" spans="1:63">
      <c r="A18" s="1139">
        <v>5</v>
      </c>
      <c r="B18" s="1260">
        <v>29122</v>
      </c>
      <c r="C18" s="1261" t="s">
        <v>850</v>
      </c>
      <c r="D18" s="271">
        <v>700</v>
      </c>
      <c r="E18" s="208" t="s">
        <v>53</v>
      </c>
      <c r="F18" s="162"/>
      <c r="G18" s="1243">
        <f>ROUND(D18*F18,2)</f>
        <v>0</v>
      </c>
      <c r="H18" s="22"/>
      <c r="I18" s="21"/>
      <c r="J18" s="21"/>
      <c r="K18" s="21"/>
      <c r="L18" s="21"/>
      <c r="M18" s="21"/>
      <c r="N18" s="21"/>
      <c r="O18" s="12"/>
      <c r="P18" s="27"/>
      <c r="R18" s="29"/>
      <c r="BE18" s="35"/>
      <c r="BF18" s="35"/>
      <c r="BG18" s="35"/>
      <c r="BH18" s="35"/>
      <c r="BI18" s="35"/>
      <c r="BJ18" s="35"/>
      <c r="BK18" s="35"/>
    </row>
    <row r="19" spans="1:63" ht="25.5">
      <c r="A19" s="280">
        <v>6</v>
      </c>
      <c r="B19" s="310">
        <v>29133</v>
      </c>
      <c r="C19" s="311" t="s">
        <v>41</v>
      </c>
      <c r="D19" s="271">
        <v>342</v>
      </c>
      <c r="E19" s="208" t="s">
        <v>241</v>
      </c>
      <c r="F19" s="159"/>
      <c r="G19" s="1243">
        <f>ROUND(D19*F19,2)</f>
        <v>0</v>
      </c>
      <c r="H19" s="75"/>
      <c r="I19" s="21"/>
      <c r="J19" s="21"/>
      <c r="K19" s="21"/>
      <c r="L19" s="21"/>
      <c r="M19" s="21"/>
      <c r="N19" s="21"/>
      <c r="O19" s="12"/>
      <c r="P19" s="27"/>
      <c r="R19" s="29"/>
      <c r="BE19" s="35"/>
      <c r="BF19" s="35"/>
      <c r="BG19" s="35"/>
      <c r="BH19" s="35"/>
      <c r="BI19" s="35"/>
      <c r="BJ19" s="35"/>
      <c r="BK19" s="35"/>
    </row>
    <row r="20" spans="1:63" s="73" customFormat="1" ht="13.5" thickBot="1">
      <c r="A20" s="1082" t="s">
        <v>816</v>
      </c>
      <c r="B20" s="299"/>
      <c r="C20" s="185"/>
      <c r="D20" s="287"/>
      <c r="E20" s="214"/>
      <c r="F20" s="160"/>
      <c r="G20" s="196"/>
      <c r="H20" s="12"/>
      <c r="I20" s="24"/>
      <c r="J20" s="35"/>
      <c r="K20" s="29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63" s="74" customFormat="1" ht="26.25" thickBot="1">
      <c r="A21" s="1082">
        <v>7</v>
      </c>
      <c r="B21" s="285" t="s">
        <v>42</v>
      </c>
      <c r="C21" s="286" t="s">
        <v>851</v>
      </c>
      <c r="D21" s="287">
        <v>8</v>
      </c>
      <c r="E21" s="186" t="s">
        <v>241</v>
      </c>
      <c r="F21" s="160"/>
      <c r="G21" s="235">
        <f>ROUND(D21*F21,2)</f>
        <v>0</v>
      </c>
      <c r="H21" s="12"/>
      <c r="I21" s="24"/>
      <c r="J21" s="35"/>
      <c r="K21" s="29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63" ht="19.5" customHeight="1" thickBot="1">
      <c r="A22" s="1269"/>
      <c r="B22" s="1270"/>
      <c r="C22" s="337" t="s">
        <v>14</v>
      </c>
      <c r="D22" s="338"/>
      <c r="E22" s="339"/>
      <c r="F22" s="1271"/>
      <c r="G22" s="1233">
        <f>SUM(G13:G21)</f>
        <v>0</v>
      </c>
      <c r="K22" s="29"/>
    </row>
    <row r="23" spans="1:63" ht="13.5" thickTop="1">
      <c r="A23" s="321"/>
      <c r="B23" s="322"/>
      <c r="C23" s="323"/>
      <c r="D23" s="324"/>
      <c r="E23" s="325"/>
      <c r="F23" s="1191"/>
      <c r="G23" s="326"/>
      <c r="K23" s="29"/>
    </row>
    <row r="24" spans="1:63" ht="16.5" thickBot="1">
      <c r="A24" s="327"/>
      <c r="B24" s="328" t="s">
        <v>15</v>
      </c>
      <c r="C24" s="329" t="s">
        <v>23</v>
      </c>
      <c r="D24" s="330"/>
      <c r="E24" s="331"/>
      <c r="F24" s="1236"/>
      <c r="G24" s="332"/>
      <c r="K24" s="29"/>
    </row>
    <row r="25" spans="1:63">
      <c r="A25" s="313"/>
      <c r="B25" s="285"/>
      <c r="C25" s="286"/>
      <c r="D25" s="287"/>
      <c r="E25" s="186"/>
      <c r="F25" s="714"/>
      <c r="G25" s="196"/>
      <c r="K25" s="29"/>
    </row>
    <row r="26" spans="1:63" ht="51">
      <c r="A26" s="268">
        <v>1</v>
      </c>
      <c r="B26" s="333" t="s">
        <v>75</v>
      </c>
      <c r="C26" s="270" t="s">
        <v>76</v>
      </c>
      <c r="D26" s="271">
        <v>160</v>
      </c>
      <c r="E26" s="292" t="s">
        <v>26</v>
      </c>
      <c r="F26" s="159"/>
      <c r="G26" s="1243">
        <f t="shared" ref="G26:G31" si="0">ROUND(D26*F26,2)</f>
        <v>0</v>
      </c>
      <c r="I26" s="27"/>
      <c r="K26" s="29"/>
    </row>
    <row r="27" spans="1:63" s="17" customFormat="1" ht="38.25">
      <c r="A27" s="268">
        <v>2</v>
      </c>
      <c r="B27" s="269" t="s">
        <v>199</v>
      </c>
      <c r="C27" s="270" t="s">
        <v>200</v>
      </c>
      <c r="D27" s="271">
        <v>729</v>
      </c>
      <c r="E27" s="208" t="s">
        <v>25</v>
      </c>
      <c r="F27" s="166"/>
      <c r="G27" s="1243">
        <f t="shared" si="0"/>
        <v>0</v>
      </c>
      <c r="H27" s="19"/>
      <c r="I27" s="18"/>
      <c r="J27" s="20"/>
      <c r="K27" s="23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63" ht="38.25">
      <c r="A28" s="268">
        <v>3</v>
      </c>
      <c r="B28" s="269" t="s">
        <v>195</v>
      </c>
      <c r="C28" s="270" t="s">
        <v>196</v>
      </c>
      <c r="D28" s="271">
        <v>27</v>
      </c>
      <c r="E28" s="292" t="s">
        <v>35</v>
      </c>
      <c r="F28" s="159"/>
      <c r="G28" s="1243">
        <f t="shared" si="0"/>
        <v>0</v>
      </c>
      <c r="I28" s="18"/>
      <c r="K28" s="23"/>
    </row>
    <row r="29" spans="1:63" ht="38.25">
      <c r="A29" s="268">
        <v>4</v>
      </c>
      <c r="B29" s="269" t="s">
        <v>197</v>
      </c>
      <c r="C29" s="270" t="s">
        <v>198</v>
      </c>
      <c r="D29" s="271">
        <v>4</v>
      </c>
      <c r="E29" s="292" t="s">
        <v>35</v>
      </c>
      <c r="F29" s="159"/>
      <c r="G29" s="1243">
        <f t="shared" si="0"/>
        <v>0</v>
      </c>
      <c r="I29" s="18"/>
      <c r="K29" s="23"/>
    </row>
    <row r="30" spans="1:63" ht="38.25">
      <c r="A30" s="268">
        <v>5</v>
      </c>
      <c r="B30" s="333" t="s">
        <v>181</v>
      </c>
      <c r="C30" s="270" t="s">
        <v>180</v>
      </c>
      <c r="D30" s="271">
        <v>729</v>
      </c>
      <c r="E30" s="292" t="s">
        <v>25</v>
      </c>
      <c r="F30" s="166"/>
      <c r="G30" s="1243">
        <f t="shared" si="0"/>
        <v>0</v>
      </c>
      <c r="I30" s="18"/>
      <c r="K30" s="23"/>
    </row>
    <row r="31" spans="1:63" ht="26.25" thickBot="1">
      <c r="A31" s="313">
        <v>6</v>
      </c>
      <c r="B31" s="285" t="s">
        <v>96</v>
      </c>
      <c r="C31" s="286" t="s">
        <v>95</v>
      </c>
      <c r="D31" s="287">
        <v>25</v>
      </c>
      <c r="E31" s="186" t="s">
        <v>35</v>
      </c>
      <c r="F31" s="160"/>
      <c r="G31" s="1243">
        <f t="shared" si="0"/>
        <v>0</v>
      </c>
      <c r="K31" s="29"/>
    </row>
    <row r="32" spans="1:63" ht="27" thickTop="1" thickBot="1">
      <c r="A32" s="1262"/>
      <c r="B32" s="1263"/>
      <c r="C32" s="1264" t="s">
        <v>24</v>
      </c>
      <c r="D32" s="1265"/>
      <c r="E32" s="1266"/>
      <c r="F32" s="1267"/>
      <c r="G32" s="1268">
        <f>SUM(G26:G31)</f>
        <v>0</v>
      </c>
      <c r="K32" s="29"/>
    </row>
    <row r="33" spans="1:56" s="25" customFormat="1" ht="16.5" thickTop="1">
      <c r="A33" s="313"/>
      <c r="B33" s="374"/>
      <c r="C33" s="375"/>
      <c r="D33" s="376"/>
      <c r="E33" s="377"/>
      <c r="F33" s="1273"/>
      <c r="G33" s="235"/>
      <c r="H33" s="35"/>
      <c r="I33" s="35"/>
      <c r="J33" s="35"/>
      <c r="K33" s="26"/>
      <c r="L33" s="2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s="25" customFormat="1" ht="16.5" thickBot="1">
      <c r="A34" s="1978"/>
      <c r="B34" s="1979" t="s">
        <v>27</v>
      </c>
      <c r="C34" s="1980" t="s">
        <v>83</v>
      </c>
      <c r="D34" s="1981"/>
      <c r="E34" s="1982"/>
      <c r="F34" s="1983"/>
      <c r="G34" s="1984"/>
      <c r="H34" s="35"/>
      <c r="I34" s="35"/>
      <c r="J34" s="35"/>
      <c r="K34" s="26"/>
      <c r="L34" s="2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s="25" customFormat="1" ht="38.25">
      <c r="A35" s="3">
        <v>1</v>
      </c>
      <c r="B35" s="60" t="s">
        <v>84</v>
      </c>
      <c r="C35" s="61" t="s">
        <v>85</v>
      </c>
      <c r="D35" s="62">
        <v>6</v>
      </c>
      <c r="E35" s="63" t="s">
        <v>7</v>
      </c>
      <c r="F35" s="172"/>
      <c r="G35" s="59">
        <f t="shared" ref="G35:G40" si="1">ROUND(D35*F35,2)</f>
        <v>0</v>
      </c>
      <c r="H35" s="35"/>
      <c r="I35" s="35"/>
      <c r="J35" s="35"/>
      <c r="K35" s="24"/>
      <c r="L35" s="2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</row>
    <row r="36" spans="1:56" s="25" customFormat="1" ht="51">
      <c r="A36" s="3">
        <v>2</v>
      </c>
      <c r="B36" s="60" t="s">
        <v>130</v>
      </c>
      <c r="C36" s="61" t="s">
        <v>86</v>
      </c>
      <c r="D36" s="64">
        <v>6</v>
      </c>
      <c r="E36" s="63" t="s">
        <v>7</v>
      </c>
      <c r="F36" s="172"/>
      <c r="G36" s="59">
        <f t="shared" si="1"/>
        <v>0</v>
      </c>
      <c r="H36" s="35"/>
      <c r="I36" s="35"/>
      <c r="J36" s="35"/>
      <c r="K36" s="24"/>
      <c r="L36" s="2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5" customFormat="1" ht="63.75">
      <c r="A37" s="3">
        <v>3</v>
      </c>
      <c r="B37" s="60" t="s">
        <v>154</v>
      </c>
      <c r="C37" s="61" t="s">
        <v>233</v>
      </c>
      <c r="D37" s="64">
        <v>4</v>
      </c>
      <c r="E37" s="63" t="s">
        <v>7</v>
      </c>
      <c r="F37" s="172"/>
      <c r="G37" s="59">
        <f t="shared" si="1"/>
        <v>0</v>
      </c>
      <c r="H37" s="35"/>
      <c r="I37" s="35"/>
      <c r="J37" s="35"/>
      <c r="K37" s="24"/>
      <c r="L37" s="2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</row>
    <row r="38" spans="1:56" s="25" customFormat="1" ht="63.75">
      <c r="A38" s="3">
        <v>4</v>
      </c>
      <c r="B38" s="60" t="s">
        <v>88</v>
      </c>
      <c r="C38" s="61" t="s">
        <v>234</v>
      </c>
      <c r="D38" s="64">
        <v>2</v>
      </c>
      <c r="E38" s="63" t="s">
        <v>7</v>
      </c>
      <c r="F38" s="172"/>
      <c r="G38" s="59">
        <f t="shared" si="1"/>
        <v>0</v>
      </c>
      <c r="H38" s="35"/>
      <c r="I38" s="35"/>
      <c r="J38" s="35"/>
      <c r="K38" s="24"/>
      <c r="L38" s="2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</row>
    <row r="39" spans="1:56" s="25" customFormat="1" ht="102">
      <c r="A39" s="3">
        <v>5</v>
      </c>
      <c r="B39" s="66" t="s">
        <v>155</v>
      </c>
      <c r="C39" s="67" t="s">
        <v>603</v>
      </c>
      <c r="D39" s="68">
        <v>10</v>
      </c>
      <c r="E39" s="65" t="s">
        <v>89</v>
      </c>
      <c r="F39" s="172"/>
      <c r="G39" s="59">
        <f t="shared" si="1"/>
        <v>0</v>
      </c>
      <c r="H39" s="35"/>
      <c r="I39" s="35"/>
      <c r="J39" s="35"/>
      <c r="K39" s="24"/>
      <c r="L39" s="2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</row>
    <row r="40" spans="1:56" customFormat="1" ht="90" thickBot="1">
      <c r="A40" s="4">
        <v>6</v>
      </c>
      <c r="B40" s="53" t="s">
        <v>229</v>
      </c>
      <c r="C40" s="51" t="s">
        <v>230</v>
      </c>
      <c r="D40" s="52">
        <v>15</v>
      </c>
      <c r="E40" s="50" t="s">
        <v>89</v>
      </c>
      <c r="F40" s="622"/>
      <c r="G40" s="49">
        <f t="shared" si="1"/>
        <v>0</v>
      </c>
      <c r="H40" s="12"/>
      <c r="I40" s="1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3.5" thickTop="1">
      <c r="A41" s="104"/>
      <c r="B41" s="105"/>
      <c r="C41" s="106"/>
      <c r="D41" s="105"/>
      <c r="E41" s="107"/>
      <c r="F41" s="108"/>
      <c r="G41" s="109"/>
    </row>
    <row r="42" spans="1:56" ht="13.5" thickBot="1">
      <c r="A42" s="54"/>
      <c r="B42" s="55"/>
      <c r="C42" s="56" t="s">
        <v>90</v>
      </c>
      <c r="D42" s="55"/>
      <c r="E42" s="57"/>
      <c r="F42" s="58"/>
      <c r="G42" s="1272">
        <f>SUM(G35:G40)</f>
        <v>0</v>
      </c>
    </row>
    <row r="43" spans="1:56" ht="13.5" thickTop="1"/>
    <row r="45" spans="1:56" ht="15.75">
      <c r="C45" s="1209" t="s">
        <v>648</v>
      </c>
      <c r="D45" s="719"/>
      <c r="E45" s="720"/>
      <c r="F45" s="721"/>
      <c r="G45" s="722">
        <f>G9+G22+G32+G42</f>
        <v>0</v>
      </c>
    </row>
    <row r="47" spans="1:56" ht="3.75" customHeight="1"/>
    <row r="48" spans="1:56" ht="13.5" thickBot="1"/>
    <row r="49" spans="2:7" ht="20.100000000000001" customHeight="1">
      <c r="B49" s="2051" t="s">
        <v>305</v>
      </c>
      <c r="C49" s="2052"/>
      <c r="D49" s="2052"/>
      <c r="E49" s="2052"/>
      <c r="F49" s="2052"/>
      <c r="G49" s="2053"/>
    </row>
    <row r="50" spans="2:7" ht="20.100000000000001" customHeight="1">
      <c r="B50" s="2054"/>
      <c r="C50" s="2055"/>
      <c r="D50" s="2055"/>
      <c r="E50" s="2055"/>
      <c r="F50" s="2055"/>
      <c r="G50" s="2056"/>
    </row>
    <row r="51" spans="2:7" ht="20.100000000000001" customHeight="1" thickBot="1">
      <c r="B51" s="2057"/>
      <c r="C51" s="2058"/>
      <c r="D51" s="2058"/>
      <c r="E51" s="2058"/>
      <c r="F51" s="2058"/>
      <c r="G51" s="2059"/>
    </row>
  </sheetData>
  <sheetProtection password="C676" sheet="1" objects="1" scenarios="1"/>
  <dataConsolidate/>
  <mergeCells count="1">
    <mergeCell ref="B49:G51"/>
  </mergeCells>
  <phoneticPr fontId="30" type="noConversion"/>
  <pageMargins left="0.98425196850393704" right="0.19685039370078741" top="1.299212598425197" bottom="0.78740157480314965" header="0.31496062992125984" footer="0.51181102362204722"/>
  <pageSetup paperSize="9" orientation="portrait" r:id="rId1"/>
  <headerFooter alignWithMargins="0">
    <oddHeader>&amp;LR3-687/7207
Dole-Ponikva-Loče
&amp;R&amp;A</oddHeader>
    <oddFooter>&amp;C &amp;P</oddFooter>
  </headerFooter>
  <rowBreaks count="1" manualBreakCount="1">
    <brk id="2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theme="0" tint="-0.14999847407452621"/>
  </sheetPr>
  <dimension ref="A1:BK152"/>
  <sheetViews>
    <sheetView tabSelected="1" topLeftCell="A20" zoomScaleNormal="100" zoomScaleSheetLayoutView="100" workbookViewId="0">
      <selection activeCell="I29" sqref="I29"/>
    </sheetView>
  </sheetViews>
  <sheetFormatPr defaultRowHeight="15"/>
  <cols>
    <col min="1" max="1" width="4.5703125" style="1918" customWidth="1"/>
    <col min="2" max="2" width="9" style="983" customWidth="1"/>
    <col min="3" max="3" width="32" style="1976" customWidth="1"/>
    <col min="4" max="4" width="6" style="983" bestFit="1" customWidth="1"/>
    <col min="5" max="5" width="5.5703125" style="1918" customWidth="1"/>
    <col min="6" max="6" width="10" style="1919" customWidth="1"/>
    <col min="7" max="7" width="13.140625" style="985" customWidth="1"/>
    <col min="8" max="8" width="11.7109375" style="12" bestFit="1" customWidth="1"/>
    <col min="9" max="9" width="13.85546875" style="18" customWidth="1"/>
    <col min="10" max="10" width="14.42578125" style="6" customWidth="1"/>
    <col min="11" max="56" width="9.140625" style="6"/>
  </cols>
  <sheetData>
    <row r="1" spans="1:56" s="182" customFormat="1" ht="31.5" customHeight="1" thickTop="1">
      <c r="A1" s="1699" t="s">
        <v>0</v>
      </c>
      <c r="B1" s="1700" t="s">
        <v>1</v>
      </c>
      <c r="C1" s="1926" t="s">
        <v>2</v>
      </c>
      <c r="D1" s="1700" t="s">
        <v>264</v>
      </c>
      <c r="E1" s="1701" t="s">
        <v>3</v>
      </c>
      <c r="F1" s="1702" t="s">
        <v>887</v>
      </c>
      <c r="G1" s="1703" t="s">
        <v>99</v>
      </c>
      <c r="H1" s="178"/>
      <c r="I1" s="179"/>
      <c r="J1" s="180"/>
      <c r="K1" s="181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</row>
    <row r="2" spans="1:56" s="190" customFormat="1">
      <c r="A2" s="1998"/>
      <c r="B2" s="1999"/>
      <c r="C2" s="2000"/>
      <c r="D2" s="1999"/>
      <c r="E2" s="2001"/>
      <c r="F2" s="2002"/>
      <c r="G2" s="2003"/>
      <c r="H2" s="178"/>
      <c r="I2" s="188"/>
      <c r="J2" s="180"/>
      <c r="K2" s="189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</row>
    <row r="3" spans="1:56" s="190" customFormat="1" ht="15.75" thickBot="1">
      <c r="A3" s="2004"/>
      <c r="B3" s="2005">
        <v>1</v>
      </c>
      <c r="C3" s="2006" t="s">
        <v>5</v>
      </c>
      <c r="D3" s="2007"/>
      <c r="E3" s="2008"/>
      <c r="F3" s="1814"/>
      <c r="G3" s="2009"/>
      <c r="H3" s="178"/>
      <c r="I3" s="188"/>
      <c r="J3" s="180"/>
      <c r="K3" s="189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</row>
    <row r="4" spans="1:56" s="190" customFormat="1" ht="8.1" customHeight="1" thickTop="1">
      <c r="A4" s="1709"/>
      <c r="B4" s="1720"/>
      <c r="C4" s="1928"/>
      <c r="D4" s="1711"/>
      <c r="E4" s="1712"/>
      <c r="F4" s="1721"/>
      <c r="G4" s="1713"/>
      <c r="H4" s="178"/>
      <c r="I4" s="188"/>
      <c r="J4" s="180"/>
      <c r="K4" s="189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</row>
    <row r="5" spans="1:56" ht="45">
      <c r="A5" s="1722">
        <v>1</v>
      </c>
      <c r="B5" s="1723" t="s">
        <v>159</v>
      </c>
      <c r="C5" s="1929" t="s">
        <v>158</v>
      </c>
      <c r="D5" s="1716">
        <v>0.73199999999999998</v>
      </c>
      <c r="E5" s="1724" t="s">
        <v>52</v>
      </c>
      <c r="F5" s="1725"/>
      <c r="G5" s="1719">
        <f t="shared" ref="G5:G10" si="0">ROUND((D5*F5),2)</f>
        <v>0</v>
      </c>
      <c r="I5" s="27"/>
      <c r="K5" s="28"/>
    </row>
    <row r="6" spans="1:56" ht="45">
      <c r="A6" s="1722">
        <v>2</v>
      </c>
      <c r="B6" s="1729" t="s">
        <v>161</v>
      </c>
      <c r="C6" s="1929" t="s">
        <v>160</v>
      </c>
      <c r="D6" s="1716">
        <v>38</v>
      </c>
      <c r="E6" s="1724" t="s">
        <v>7</v>
      </c>
      <c r="F6" s="1725"/>
      <c r="G6" s="1719">
        <f t="shared" si="0"/>
        <v>0</v>
      </c>
      <c r="I6" s="27"/>
      <c r="K6" s="30"/>
    </row>
    <row r="7" spans="1:56" ht="45">
      <c r="A7" s="1722">
        <v>3</v>
      </c>
      <c r="B7" s="1729" t="s">
        <v>82</v>
      </c>
      <c r="C7" s="1929" t="s">
        <v>106</v>
      </c>
      <c r="D7" s="1716">
        <v>50</v>
      </c>
      <c r="E7" s="1730" t="s">
        <v>6</v>
      </c>
      <c r="F7" s="1725"/>
      <c r="G7" s="1719">
        <f t="shared" si="0"/>
        <v>0</v>
      </c>
      <c r="I7" s="27"/>
      <c r="K7" s="30"/>
    </row>
    <row r="8" spans="1:56" s="21" customFormat="1" ht="45">
      <c r="A8" s="1722">
        <v>4</v>
      </c>
      <c r="B8" s="1723" t="s">
        <v>9</v>
      </c>
      <c r="C8" s="1931" t="s">
        <v>54</v>
      </c>
      <c r="D8" s="1716">
        <v>500</v>
      </c>
      <c r="E8" s="1724" t="s">
        <v>909</v>
      </c>
      <c r="F8" s="1725"/>
      <c r="G8" s="1719">
        <f t="shared" si="0"/>
        <v>0</v>
      </c>
      <c r="H8" s="12"/>
      <c r="I8" s="27"/>
      <c r="J8" s="35"/>
      <c r="K8" s="30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</row>
    <row r="9" spans="1:56" s="21" customFormat="1" ht="45">
      <c r="A9" s="1722">
        <v>5</v>
      </c>
      <c r="B9" s="1723" t="s">
        <v>30</v>
      </c>
      <c r="C9" s="1929" t="s">
        <v>55</v>
      </c>
      <c r="D9" s="1716">
        <v>8</v>
      </c>
      <c r="E9" s="1724" t="s">
        <v>7</v>
      </c>
      <c r="F9" s="1725"/>
      <c r="G9" s="1719">
        <f t="shared" si="0"/>
        <v>0</v>
      </c>
      <c r="H9" s="12"/>
      <c r="I9" s="27"/>
      <c r="J9" s="35"/>
      <c r="K9" s="30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</row>
    <row r="10" spans="1:56" s="21" customFormat="1" ht="33" customHeight="1">
      <c r="A10" s="1722">
        <v>6</v>
      </c>
      <c r="B10" s="1723" t="s">
        <v>162</v>
      </c>
      <c r="C10" s="1929" t="s">
        <v>163</v>
      </c>
      <c r="D10" s="1716">
        <v>6</v>
      </c>
      <c r="E10" s="1724" t="s">
        <v>7</v>
      </c>
      <c r="F10" s="1725"/>
      <c r="G10" s="1719">
        <f t="shared" si="0"/>
        <v>0</v>
      </c>
      <c r="H10" s="12"/>
      <c r="I10" s="27"/>
      <c r="J10" s="35"/>
      <c r="K10" s="30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 s="21" customFormat="1">
      <c r="A11" s="1731" t="s">
        <v>816</v>
      </c>
      <c r="B11" s="1726"/>
      <c r="C11" s="1930"/>
      <c r="D11" s="1711"/>
      <c r="E11" s="1727"/>
      <c r="F11" s="1728"/>
      <c r="G11" s="1713"/>
      <c r="H11" s="12"/>
      <c r="I11" s="24"/>
      <c r="J11" s="35"/>
      <c r="K11" s="29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 s="21" customFormat="1" ht="30">
      <c r="A12" s="1732">
        <v>7</v>
      </c>
      <c r="B12" s="1723" t="s">
        <v>31</v>
      </c>
      <c r="C12" s="1931" t="s">
        <v>846</v>
      </c>
      <c r="D12" s="1716">
        <v>8</v>
      </c>
      <c r="E12" s="1724" t="s">
        <v>7</v>
      </c>
      <c r="F12" s="1725"/>
      <c r="G12" s="1719">
        <f>ROUND((D12*F12),2)</f>
        <v>0</v>
      </c>
      <c r="H12" s="12"/>
      <c r="I12" s="27"/>
      <c r="J12" s="35"/>
      <c r="K12" s="30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 s="21" customFormat="1">
      <c r="A13" s="1731" t="s">
        <v>816</v>
      </c>
      <c r="B13" s="1726"/>
      <c r="C13" s="1930"/>
      <c r="D13" s="1711"/>
      <c r="E13" s="1727"/>
      <c r="F13" s="1728"/>
      <c r="G13" s="1713"/>
      <c r="H13" s="12"/>
      <c r="I13" s="27"/>
      <c r="J13" s="35"/>
      <c r="K13" s="29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 s="21" customFormat="1" ht="30">
      <c r="A14" s="1732">
        <v>8</v>
      </c>
      <c r="B14" s="1723" t="s">
        <v>164</v>
      </c>
      <c r="C14" s="1931" t="s">
        <v>847</v>
      </c>
      <c r="D14" s="1716">
        <v>6</v>
      </c>
      <c r="E14" s="1724" t="s">
        <v>7</v>
      </c>
      <c r="F14" s="1725"/>
      <c r="G14" s="1719">
        <f t="shared" ref="G14:G25" si="1">ROUND((D14*F14),2)</f>
        <v>0</v>
      </c>
      <c r="H14" s="12"/>
      <c r="I14" s="27"/>
      <c r="J14" s="35"/>
      <c r="K14" s="30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 s="21" customFormat="1" ht="30">
      <c r="A15" s="1722">
        <v>9</v>
      </c>
      <c r="B15" s="1723" t="s">
        <v>32</v>
      </c>
      <c r="C15" s="1931" t="s">
        <v>56</v>
      </c>
      <c r="D15" s="1716">
        <v>4</v>
      </c>
      <c r="E15" s="1724" t="s">
        <v>8</v>
      </c>
      <c r="F15" s="1725"/>
      <c r="G15" s="1719">
        <f t="shared" si="1"/>
        <v>0</v>
      </c>
      <c r="H15" s="12"/>
      <c r="I15" s="27"/>
      <c r="J15" s="35"/>
      <c r="K15" s="30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 s="21" customFormat="1" ht="30">
      <c r="A16" s="1722">
        <v>10</v>
      </c>
      <c r="B16" s="1723" t="s">
        <v>10</v>
      </c>
      <c r="C16" s="1929" t="s">
        <v>57</v>
      </c>
      <c r="D16" s="1716">
        <v>8</v>
      </c>
      <c r="E16" s="1724" t="s">
        <v>7</v>
      </c>
      <c r="F16" s="1725"/>
      <c r="G16" s="1719">
        <f t="shared" si="1"/>
        <v>0</v>
      </c>
      <c r="H16" s="12"/>
      <c r="I16" s="27"/>
      <c r="J16" s="35"/>
      <c r="K16" s="30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 s="21" customFormat="1">
      <c r="A17" s="1722">
        <v>11</v>
      </c>
      <c r="B17" s="1723" t="s">
        <v>60</v>
      </c>
      <c r="C17" s="1931" t="s">
        <v>129</v>
      </c>
      <c r="D17" s="1716">
        <v>350</v>
      </c>
      <c r="E17" s="1724" t="s">
        <v>6</v>
      </c>
      <c r="F17" s="1725"/>
      <c r="G17" s="1719">
        <f t="shared" si="1"/>
        <v>0</v>
      </c>
      <c r="H17" s="12"/>
      <c r="I17" s="27"/>
      <c r="J17" s="35"/>
      <c r="K17" s="30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 s="21" customFormat="1">
      <c r="A18" s="1722">
        <v>12</v>
      </c>
      <c r="B18" s="1723" t="s">
        <v>60</v>
      </c>
      <c r="C18" s="1931" t="s">
        <v>59</v>
      </c>
      <c r="D18" s="1716">
        <v>8</v>
      </c>
      <c r="E18" s="1724" t="s">
        <v>7</v>
      </c>
      <c r="F18" s="1725"/>
      <c r="G18" s="1719">
        <f t="shared" si="1"/>
        <v>0</v>
      </c>
      <c r="H18" s="12"/>
      <c r="I18" s="27"/>
      <c r="J18" s="35"/>
      <c r="K18" s="3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 s="21" customFormat="1" ht="30">
      <c r="A19" s="1722">
        <v>13</v>
      </c>
      <c r="B19" s="1723" t="s">
        <v>34</v>
      </c>
      <c r="C19" s="1929" t="s">
        <v>61</v>
      </c>
      <c r="D19" s="1716">
        <v>2980</v>
      </c>
      <c r="E19" s="1724" t="s">
        <v>29</v>
      </c>
      <c r="F19" s="1725"/>
      <c r="G19" s="1719">
        <f t="shared" si="1"/>
        <v>0</v>
      </c>
      <c r="H19" s="36"/>
      <c r="I19" s="31"/>
      <c r="J19" s="35"/>
      <c r="K19" s="3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 s="21" customFormat="1" ht="30">
      <c r="A20" s="1722">
        <v>14</v>
      </c>
      <c r="B20" s="1723" t="s">
        <v>94</v>
      </c>
      <c r="C20" s="1929" t="s">
        <v>93</v>
      </c>
      <c r="D20" s="1716">
        <v>25</v>
      </c>
      <c r="E20" s="1724" t="s">
        <v>29</v>
      </c>
      <c r="F20" s="1725"/>
      <c r="G20" s="1719">
        <f t="shared" si="1"/>
        <v>0</v>
      </c>
      <c r="H20" s="12"/>
      <c r="I20" s="27"/>
      <c r="J20" s="35"/>
      <c r="K20" s="30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 s="22" customFormat="1" ht="30">
      <c r="A21" s="1722">
        <v>15</v>
      </c>
      <c r="B21" s="1723" t="s">
        <v>112</v>
      </c>
      <c r="C21" s="1929" t="s">
        <v>113</v>
      </c>
      <c r="D21" s="1716">
        <v>25</v>
      </c>
      <c r="E21" s="1724" t="s">
        <v>29</v>
      </c>
      <c r="F21" s="1733"/>
      <c r="G21" s="1719">
        <f t="shared" si="1"/>
        <v>0</v>
      </c>
      <c r="H21" s="12"/>
      <c r="I21" s="27"/>
      <c r="J21" s="35"/>
      <c r="K21" s="3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</row>
    <row r="22" spans="1:56" s="21" customFormat="1" ht="30">
      <c r="A22" s="1722">
        <v>16</v>
      </c>
      <c r="B22" s="1723" t="s">
        <v>63</v>
      </c>
      <c r="C22" s="1929" t="s">
        <v>62</v>
      </c>
      <c r="D22" s="1716">
        <v>15</v>
      </c>
      <c r="E22" s="1724" t="s">
        <v>6</v>
      </c>
      <c r="F22" s="1725"/>
      <c r="G22" s="1719">
        <f t="shared" si="1"/>
        <v>0</v>
      </c>
      <c r="H22" s="12"/>
      <c r="I22" s="24"/>
      <c r="J22" s="35"/>
      <c r="K22" s="30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 s="21" customFormat="1" ht="30">
      <c r="A23" s="1722">
        <v>17</v>
      </c>
      <c r="B23" s="1723" t="s">
        <v>65</v>
      </c>
      <c r="C23" s="1932" t="s">
        <v>64</v>
      </c>
      <c r="D23" s="1716">
        <v>24</v>
      </c>
      <c r="E23" s="1724" t="s">
        <v>6</v>
      </c>
      <c r="F23" s="1725"/>
      <c r="G23" s="1719">
        <f t="shared" si="1"/>
        <v>0</v>
      </c>
      <c r="H23" s="19"/>
      <c r="I23" s="18"/>
      <c r="J23" s="20"/>
      <c r="K23" s="30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 s="21" customFormat="1" ht="30">
      <c r="A24" s="1722">
        <v>18</v>
      </c>
      <c r="B24" s="1723" t="s">
        <v>165</v>
      </c>
      <c r="C24" s="1929" t="s">
        <v>166</v>
      </c>
      <c r="D24" s="1716">
        <v>1</v>
      </c>
      <c r="E24" s="1724" t="s">
        <v>6</v>
      </c>
      <c r="F24" s="1725"/>
      <c r="G24" s="1719">
        <f t="shared" si="1"/>
        <v>0</v>
      </c>
      <c r="H24" s="19"/>
      <c r="I24" s="18"/>
      <c r="J24" s="20"/>
      <c r="K24" s="30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 s="21" customFormat="1" ht="30">
      <c r="A25" s="1722">
        <v>19</v>
      </c>
      <c r="B25" s="1723" t="s">
        <v>67</v>
      </c>
      <c r="C25" s="1929" t="s">
        <v>66</v>
      </c>
      <c r="D25" s="1716">
        <v>2</v>
      </c>
      <c r="E25" s="1724" t="s">
        <v>7</v>
      </c>
      <c r="F25" s="1725"/>
      <c r="G25" s="1719">
        <f t="shared" si="1"/>
        <v>0</v>
      </c>
      <c r="H25" s="12"/>
      <c r="I25" s="24"/>
      <c r="J25" s="35"/>
      <c r="K25" s="30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 s="35" customFormat="1" ht="12.75" customHeight="1">
      <c r="A26" s="1734" t="s">
        <v>816</v>
      </c>
      <c r="B26" s="1735"/>
      <c r="C26" s="1933"/>
      <c r="D26" s="1736"/>
      <c r="E26" s="1737"/>
      <c r="F26" s="1738"/>
      <c r="G26" s="1739"/>
      <c r="H26" s="36"/>
      <c r="I26" s="31"/>
      <c r="J26" s="33"/>
      <c r="K26" s="71"/>
    </row>
    <row r="27" spans="1:56" s="21" customFormat="1" ht="45">
      <c r="A27" s="1740">
        <v>22</v>
      </c>
      <c r="B27" s="1741" t="s">
        <v>69</v>
      </c>
      <c r="C27" s="1934" t="s">
        <v>68</v>
      </c>
      <c r="D27" s="1742">
        <v>1</v>
      </c>
      <c r="E27" s="1743" t="s">
        <v>48</v>
      </c>
      <c r="F27" s="1744">
        <v>20280</v>
      </c>
      <c r="G27" s="1745">
        <f>F27</f>
        <v>20280</v>
      </c>
      <c r="H27" s="19"/>
      <c r="I27" s="18"/>
      <c r="J27" s="20"/>
      <c r="K27" s="30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 s="35" customFormat="1" ht="21" customHeight="1">
      <c r="A28" s="1734" t="s">
        <v>601</v>
      </c>
      <c r="B28" s="1746"/>
      <c r="C28" s="1935"/>
      <c r="D28" s="1747"/>
      <c r="E28" s="1748"/>
      <c r="F28" s="1749"/>
      <c r="G28" s="1750"/>
      <c r="H28" s="12"/>
      <c r="I28" s="24"/>
      <c r="K28" s="71"/>
    </row>
    <row r="29" spans="1:56" s="21" customFormat="1" ht="45">
      <c r="A29" s="1740">
        <v>22</v>
      </c>
      <c r="B29" s="1741" t="s">
        <v>260</v>
      </c>
      <c r="C29" s="1934" t="s">
        <v>820</v>
      </c>
      <c r="D29" s="1742">
        <v>2</v>
      </c>
      <c r="E29" s="1743" t="s">
        <v>48</v>
      </c>
      <c r="F29" s="1744">
        <v>80</v>
      </c>
      <c r="G29" s="1745">
        <f>D29*F29</f>
        <v>160</v>
      </c>
      <c r="H29" s="12"/>
      <c r="I29" s="24"/>
      <c r="J29" s="35"/>
      <c r="K29" s="30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 s="21" customFormat="1" ht="135">
      <c r="A30" s="1722" t="s">
        <v>879</v>
      </c>
      <c r="B30" s="1996" t="s">
        <v>879</v>
      </c>
      <c r="C30" s="1997" t="s">
        <v>897</v>
      </c>
      <c r="D30" s="1716">
        <v>1</v>
      </c>
      <c r="E30" s="1730" t="s">
        <v>48</v>
      </c>
      <c r="F30" s="1801"/>
      <c r="G30" s="1719">
        <f>ROUND(F30,2)</f>
        <v>0</v>
      </c>
      <c r="H30" s="12"/>
      <c r="I30" s="24"/>
      <c r="J30" s="35"/>
      <c r="K30" s="30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 s="21" customFormat="1" ht="75.75" thickBot="1">
      <c r="A31" s="1753">
        <v>23</v>
      </c>
      <c r="B31" s="1754" t="s">
        <v>840</v>
      </c>
      <c r="C31" s="1936" t="s">
        <v>898</v>
      </c>
      <c r="D31" s="1755">
        <v>1</v>
      </c>
      <c r="E31" s="1756" t="s">
        <v>48</v>
      </c>
      <c r="F31" s="1757"/>
      <c r="G31" s="1719">
        <f>ROUND(F31,2)</f>
        <v>0</v>
      </c>
      <c r="H31" s="12"/>
      <c r="I31" s="24"/>
      <c r="J31" s="35"/>
      <c r="K31" s="30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 s="222" customFormat="1">
      <c r="A32" s="1758"/>
      <c r="B32" s="1759"/>
      <c r="C32" s="1937"/>
      <c r="D32" s="1760"/>
      <c r="E32" s="1761"/>
      <c r="F32" s="1762"/>
      <c r="G32" s="1763"/>
      <c r="H32" s="178"/>
      <c r="I32" s="209"/>
      <c r="J32" s="180"/>
      <c r="K32" s="215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</row>
    <row r="33" spans="1:56" s="222" customFormat="1" ht="15.75" thickBot="1">
      <c r="A33" s="1764"/>
      <c r="B33" s="1765"/>
      <c r="C33" s="1938" t="s">
        <v>11</v>
      </c>
      <c r="D33" s="1766"/>
      <c r="E33" s="1767"/>
      <c r="F33" s="1768"/>
      <c r="G33" s="1769">
        <f>SUM(G5:G31)</f>
        <v>20440</v>
      </c>
      <c r="H33" s="178"/>
      <c r="I33" s="209"/>
      <c r="J33" s="221"/>
      <c r="K33" s="215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</row>
    <row r="34" spans="1:56" s="255" customFormat="1" ht="15.75" thickTop="1">
      <c r="A34" s="1770"/>
      <c r="B34" s="1771"/>
      <c r="C34" s="1939"/>
      <c r="D34" s="1772"/>
      <c r="E34" s="1773"/>
      <c r="F34" s="1707"/>
      <c r="G34" s="1774"/>
      <c r="H34" s="178"/>
      <c r="I34" s="209"/>
      <c r="J34" s="180"/>
      <c r="K34" s="189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</row>
    <row r="35" spans="1:56" s="255" customFormat="1">
      <c r="A35" s="1770"/>
      <c r="B35" s="1775" t="s">
        <v>12</v>
      </c>
      <c r="C35" s="1940" t="s">
        <v>13</v>
      </c>
      <c r="D35" s="1776"/>
      <c r="E35" s="1777"/>
      <c r="F35" s="1707"/>
      <c r="G35" s="1778"/>
      <c r="H35" s="230"/>
      <c r="I35" s="209"/>
      <c r="J35" s="231"/>
      <c r="K35" s="189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</row>
    <row r="36" spans="1:56" s="21" customFormat="1" ht="45">
      <c r="A36" s="1779">
        <v>1</v>
      </c>
      <c r="B36" s="1780" t="s">
        <v>36</v>
      </c>
      <c r="C36" s="1941" t="s">
        <v>109</v>
      </c>
      <c r="D36" s="1781">
        <v>556</v>
      </c>
      <c r="E36" s="1724" t="s">
        <v>910</v>
      </c>
      <c r="F36" s="1725"/>
      <c r="G36" s="1782">
        <f t="shared" ref="G36:G52" si="2">ROUND((D36*F36),2)</f>
        <v>0</v>
      </c>
      <c r="H36" s="12"/>
      <c r="I36" s="27"/>
      <c r="J36" s="1141"/>
      <c r="K36" s="1142"/>
      <c r="L36" s="1143"/>
      <c r="M36" s="1144"/>
      <c r="N36" s="209"/>
      <c r="O36" s="1145"/>
      <c r="P36" s="221"/>
      <c r="Q36" s="221"/>
      <c r="R36" s="22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s="22" customFormat="1" ht="30">
      <c r="A37" s="1784">
        <v>2</v>
      </c>
      <c r="B37" s="1785" t="s">
        <v>253</v>
      </c>
      <c r="C37" s="1942" t="s">
        <v>254</v>
      </c>
      <c r="D37" s="1786">
        <v>1005</v>
      </c>
      <c r="E37" s="1787" t="s">
        <v>910</v>
      </c>
      <c r="F37" s="1733"/>
      <c r="G37" s="1782">
        <f t="shared" si="2"/>
        <v>0</v>
      </c>
      <c r="H37" s="36"/>
      <c r="I37" s="31"/>
      <c r="J37" s="282"/>
      <c r="K37" s="217"/>
      <c r="L37" s="228"/>
      <c r="M37" s="228"/>
      <c r="N37" s="228"/>
      <c r="O37" s="228"/>
      <c r="P37" s="228"/>
      <c r="Q37" s="228"/>
      <c r="R37" s="22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</row>
    <row r="38" spans="1:56" s="22" customFormat="1" ht="30">
      <c r="A38" s="1784">
        <v>3</v>
      </c>
      <c r="B38" s="1785" t="s">
        <v>108</v>
      </c>
      <c r="C38" s="1942" t="s">
        <v>107</v>
      </c>
      <c r="D38" s="1786">
        <v>3745</v>
      </c>
      <c r="E38" s="1787" t="s">
        <v>910</v>
      </c>
      <c r="F38" s="1733"/>
      <c r="G38" s="1782">
        <f t="shared" si="2"/>
        <v>0</v>
      </c>
      <c r="H38" s="36"/>
      <c r="I38" s="31"/>
      <c r="J38" s="85"/>
      <c r="K38" s="30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</row>
    <row r="39" spans="1:56" s="22" customFormat="1" ht="30">
      <c r="A39" s="1790">
        <v>4</v>
      </c>
      <c r="B39" s="1785" t="s">
        <v>168</v>
      </c>
      <c r="C39" s="1942" t="s">
        <v>169</v>
      </c>
      <c r="D39" s="1786">
        <v>249</v>
      </c>
      <c r="E39" s="1787" t="s">
        <v>910</v>
      </c>
      <c r="F39" s="1733"/>
      <c r="G39" s="1782">
        <f t="shared" si="2"/>
        <v>0</v>
      </c>
      <c r="H39" s="36"/>
      <c r="I39" s="31"/>
      <c r="J39" s="33"/>
      <c r="K39" s="30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</row>
    <row r="40" spans="1:56" s="21" customFormat="1" ht="75">
      <c r="A40" s="1790">
        <v>5</v>
      </c>
      <c r="B40" s="1791" t="s">
        <v>37</v>
      </c>
      <c r="C40" s="1943" t="s">
        <v>70</v>
      </c>
      <c r="D40" s="1786">
        <v>150</v>
      </c>
      <c r="E40" s="1787" t="s">
        <v>910</v>
      </c>
      <c r="F40" s="1725"/>
      <c r="G40" s="1782">
        <f t="shared" si="2"/>
        <v>0</v>
      </c>
      <c r="H40" s="12"/>
      <c r="I40" s="27"/>
      <c r="J40" s="6"/>
      <c r="K40" s="30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</row>
    <row r="41" spans="1:56" s="21" customFormat="1" ht="75">
      <c r="A41" s="1790">
        <v>6</v>
      </c>
      <c r="B41" s="1791" t="s">
        <v>110</v>
      </c>
      <c r="C41" s="1943" t="s">
        <v>111</v>
      </c>
      <c r="D41" s="1786">
        <v>180</v>
      </c>
      <c r="E41" s="1787" t="s">
        <v>910</v>
      </c>
      <c r="F41" s="1725"/>
      <c r="G41" s="1782">
        <f t="shared" si="2"/>
        <v>0</v>
      </c>
      <c r="H41" s="12"/>
      <c r="I41" s="27"/>
      <c r="J41" s="6"/>
      <c r="K41" s="30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s="22" customFormat="1" ht="75">
      <c r="A42" s="1784">
        <v>7</v>
      </c>
      <c r="B42" s="1797" t="s">
        <v>50</v>
      </c>
      <c r="C42" s="1942" t="s">
        <v>252</v>
      </c>
      <c r="D42" s="1786">
        <v>265</v>
      </c>
      <c r="E42" s="1787" t="s">
        <v>35</v>
      </c>
      <c r="F42" s="1733"/>
      <c r="G42" s="1782">
        <f t="shared" si="2"/>
        <v>0</v>
      </c>
      <c r="H42" s="36"/>
      <c r="I42" s="31"/>
      <c r="J42" s="32"/>
      <c r="K42" s="34"/>
      <c r="L42" s="37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spans="1:56" s="21" customFormat="1" ht="30">
      <c r="A43" s="1790">
        <v>8</v>
      </c>
      <c r="B43" s="1791" t="s">
        <v>38</v>
      </c>
      <c r="C43" s="1943" t="s">
        <v>72</v>
      </c>
      <c r="D43" s="1786">
        <v>60</v>
      </c>
      <c r="E43" s="1787" t="s">
        <v>910</v>
      </c>
      <c r="F43" s="1725"/>
      <c r="G43" s="1782">
        <f t="shared" si="2"/>
        <v>0</v>
      </c>
      <c r="H43" s="12"/>
      <c r="I43" s="27"/>
      <c r="J43" s="35"/>
      <c r="K43" s="30"/>
      <c r="L43" s="38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6" s="21" customFormat="1" ht="30">
      <c r="A44" s="1790">
        <v>9</v>
      </c>
      <c r="B44" s="1791" t="s">
        <v>39</v>
      </c>
      <c r="C44" s="1943" t="s">
        <v>73</v>
      </c>
      <c r="D44" s="1786">
        <v>1</v>
      </c>
      <c r="E44" s="1798" t="s">
        <v>910</v>
      </c>
      <c r="F44" s="1725"/>
      <c r="G44" s="1782">
        <f t="shared" si="2"/>
        <v>0</v>
      </c>
      <c r="H44" s="36"/>
      <c r="I44" s="31"/>
      <c r="J44" s="33"/>
      <c r="K44" s="30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 s="22" customFormat="1" ht="30">
      <c r="A45" s="1790">
        <v>10</v>
      </c>
      <c r="B45" s="1797" t="s">
        <v>51</v>
      </c>
      <c r="C45" s="1942" t="s">
        <v>74</v>
      </c>
      <c r="D45" s="1799">
        <v>5496</v>
      </c>
      <c r="E45" s="1787" t="s">
        <v>909</v>
      </c>
      <c r="F45" s="1733"/>
      <c r="G45" s="1782">
        <f t="shared" si="2"/>
        <v>0</v>
      </c>
      <c r="H45" s="12"/>
      <c r="I45" s="27"/>
      <c r="J45" s="6"/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</row>
    <row r="46" spans="1:56" s="21" customFormat="1" ht="30">
      <c r="A46" s="1790">
        <v>11</v>
      </c>
      <c r="B46" s="1791" t="s">
        <v>170</v>
      </c>
      <c r="C46" s="1943" t="s">
        <v>171</v>
      </c>
      <c r="D46" s="1786">
        <v>275</v>
      </c>
      <c r="E46" s="1798" t="s">
        <v>909</v>
      </c>
      <c r="F46" s="1725"/>
      <c r="G46" s="1782">
        <f t="shared" si="2"/>
        <v>0</v>
      </c>
      <c r="H46" s="12"/>
      <c r="I46" s="27"/>
      <c r="J46" s="35"/>
      <c r="K46" s="30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</row>
    <row r="47" spans="1:56" s="22" customFormat="1" ht="45">
      <c r="A47" s="1790">
        <v>12</v>
      </c>
      <c r="B47" s="1797" t="s">
        <v>172</v>
      </c>
      <c r="C47" s="1942" t="s">
        <v>173</v>
      </c>
      <c r="D47" s="1799">
        <v>3515</v>
      </c>
      <c r="E47" s="1787" t="s">
        <v>909</v>
      </c>
      <c r="F47" s="1733"/>
      <c r="G47" s="1782">
        <f t="shared" si="2"/>
        <v>0</v>
      </c>
      <c r="H47" s="36"/>
      <c r="I47" s="31"/>
      <c r="J47" s="33"/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</row>
    <row r="48" spans="1:56" s="72" customFormat="1" ht="45.75" thickBot="1">
      <c r="A48" s="1790">
        <v>13</v>
      </c>
      <c r="B48" s="1791" t="s">
        <v>174</v>
      </c>
      <c r="C48" s="2035" t="s">
        <v>915</v>
      </c>
      <c r="D48" s="1786">
        <v>1254</v>
      </c>
      <c r="E48" s="1787" t="s">
        <v>910</v>
      </c>
      <c r="F48" s="1725"/>
      <c r="G48" s="1782">
        <f t="shared" si="2"/>
        <v>0</v>
      </c>
      <c r="H48" s="12"/>
      <c r="I48" s="27"/>
      <c r="J48" s="10"/>
      <c r="K48" s="30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</row>
    <row r="49" spans="1:63" s="72" customFormat="1" ht="31.5" thickTop="1" thickBot="1">
      <c r="A49" s="1790">
        <v>14</v>
      </c>
      <c r="B49" s="1791" t="s">
        <v>243</v>
      </c>
      <c r="C49" s="1943" t="s">
        <v>244</v>
      </c>
      <c r="D49" s="1786">
        <v>2324</v>
      </c>
      <c r="E49" s="1787" t="s">
        <v>910</v>
      </c>
      <c r="F49" s="1801"/>
      <c r="G49" s="1782">
        <f t="shared" si="2"/>
        <v>0</v>
      </c>
      <c r="H49" s="12"/>
      <c r="I49" s="27"/>
      <c r="J49" s="6"/>
      <c r="K49" s="30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63" s="22" customFormat="1" ht="45.75" thickTop="1">
      <c r="A50" s="1784">
        <v>15</v>
      </c>
      <c r="B50" s="1797" t="s">
        <v>133</v>
      </c>
      <c r="C50" s="1942" t="s">
        <v>134</v>
      </c>
      <c r="D50" s="1786">
        <v>248</v>
      </c>
      <c r="E50" s="1787" t="s">
        <v>35</v>
      </c>
      <c r="F50" s="1733"/>
      <c r="G50" s="1782">
        <f t="shared" si="2"/>
        <v>0</v>
      </c>
      <c r="H50" s="21"/>
      <c r="I50" s="21"/>
      <c r="J50" s="21"/>
      <c r="K50" s="34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</row>
    <row r="51" spans="1:63" s="21" customFormat="1" ht="45">
      <c r="A51" s="1790">
        <v>16</v>
      </c>
      <c r="B51" s="1791" t="s">
        <v>246</v>
      </c>
      <c r="C51" s="1943" t="s">
        <v>245</v>
      </c>
      <c r="D51" s="1786">
        <v>2526</v>
      </c>
      <c r="E51" s="1787" t="s">
        <v>910</v>
      </c>
      <c r="F51" s="1725"/>
      <c r="G51" s="1782">
        <f t="shared" si="2"/>
        <v>0</v>
      </c>
      <c r="H51" s="12"/>
      <c r="I51" s="27"/>
      <c r="J51" s="6"/>
      <c r="K51" s="30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</row>
    <row r="52" spans="1:63" s="21" customFormat="1" ht="30">
      <c r="A52" s="1790">
        <v>17</v>
      </c>
      <c r="B52" s="1791" t="s">
        <v>40</v>
      </c>
      <c r="C52" s="1943" t="s">
        <v>91</v>
      </c>
      <c r="D52" s="1786">
        <v>3653</v>
      </c>
      <c r="E52" s="1787" t="s">
        <v>909</v>
      </c>
      <c r="F52" s="1725"/>
      <c r="G52" s="1782">
        <f t="shared" si="2"/>
        <v>0</v>
      </c>
      <c r="H52" s="75"/>
      <c r="I52" s="27"/>
      <c r="J52" s="10"/>
      <c r="K52" s="30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63" s="21" customFormat="1">
      <c r="A53" s="1802" t="s">
        <v>816</v>
      </c>
      <c r="B53" s="1803"/>
      <c r="C53" s="1947"/>
      <c r="D53" s="1789"/>
      <c r="E53" s="1795"/>
      <c r="F53" s="1783"/>
      <c r="G53" s="1804"/>
      <c r="H53" s="36"/>
      <c r="I53" s="18"/>
      <c r="J53" s="35"/>
      <c r="O53" s="12"/>
      <c r="P53" s="27"/>
      <c r="Q53" s="6"/>
      <c r="R53" s="3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</row>
    <row r="54" spans="1:63" s="21" customFormat="1">
      <c r="A54" s="1805">
        <v>18</v>
      </c>
      <c r="B54" s="1806">
        <v>29113</v>
      </c>
      <c r="C54" s="1948" t="s">
        <v>852</v>
      </c>
      <c r="D54" s="1786">
        <v>12390</v>
      </c>
      <c r="E54" s="1787" t="s">
        <v>53</v>
      </c>
      <c r="F54" s="1733"/>
      <c r="G54" s="1807">
        <f>ROUND((D54*F54),2)</f>
        <v>0</v>
      </c>
      <c r="H54" s="12" t="s">
        <v>600</v>
      </c>
      <c r="J54" s="35"/>
      <c r="O54" s="12"/>
      <c r="P54" s="27"/>
      <c r="Q54" s="35"/>
      <c r="R54" s="29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</row>
    <row r="55" spans="1:63" s="21" customFormat="1" ht="30">
      <c r="A55" s="1790">
        <v>20</v>
      </c>
      <c r="B55" s="1808">
        <v>29133</v>
      </c>
      <c r="C55" s="1949" t="s">
        <v>41</v>
      </c>
      <c r="D55" s="1786">
        <v>4077</v>
      </c>
      <c r="E55" s="1787" t="s">
        <v>910</v>
      </c>
      <c r="F55" s="1725"/>
      <c r="G55" s="1782">
        <f>ROUND((D55*F55),2)</f>
        <v>0</v>
      </c>
      <c r="H55" s="75"/>
      <c r="J55" s="32"/>
      <c r="O55" s="12"/>
      <c r="P55" s="27"/>
      <c r="Q55" s="35"/>
      <c r="R55" s="29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</row>
    <row r="56" spans="1:63" s="21" customFormat="1" ht="30">
      <c r="A56" s="1784">
        <v>21</v>
      </c>
      <c r="B56" s="1791" t="s">
        <v>176</v>
      </c>
      <c r="C56" s="1943" t="s">
        <v>177</v>
      </c>
      <c r="D56" s="1786">
        <v>10</v>
      </c>
      <c r="E56" s="1798" t="s">
        <v>910</v>
      </c>
      <c r="F56" s="1725"/>
      <c r="G56" s="1782">
        <f>ROUND((D56*F56),2)</f>
        <v>0</v>
      </c>
      <c r="H56" s="12"/>
      <c r="I56" s="18"/>
      <c r="J56" s="35"/>
      <c r="K56" s="23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63" s="73" customFormat="1" ht="15.75" thickBot="1">
      <c r="A57" s="1802" t="s">
        <v>816</v>
      </c>
      <c r="B57" s="1800"/>
      <c r="C57" s="1945"/>
      <c r="D57" s="1789"/>
      <c r="E57" s="1795"/>
      <c r="F57" s="1728"/>
      <c r="G57" s="1796"/>
      <c r="H57" s="12"/>
      <c r="I57" s="18"/>
      <c r="J57" s="35"/>
      <c r="K57" s="23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</row>
    <row r="58" spans="1:63" s="74" customFormat="1" ht="30.75" thickBot="1">
      <c r="A58" s="1802">
        <v>22</v>
      </c>
      <c r="B58" s="1792" t="s">
        <v>42</v>
      </c>
      <c r="C58" s="1944" t="s">
        <v>851</v>
      </c>
      <c r="D58" s="1789">
        <v>298</v>
      </c>
      <c r="E58" s="1793" t="s">
        <v>910</v>
      </c>
      <c r="F58" s="1728"/>
      <c r="G58" s="1807">
        <f>ROUND((D58*F58),2)</f>
        <v>0</v>
      </c>
      <c r="H58" s="12" t="s">
        <v>600</v>
      </c>
      <c r="I58" s="24"/>
      <c r="J58" s="35"/>
      <c r="K58" s="23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63" s="222" customFormat="1">
      <c r="A59" s="1809"/>
      <c r="B59" s="1810"/>
      <c r="C59" s="1950"/>
      <c r="D59" s="1760"/>
      <c r="E59" s="1761"/>
      <c r="F59" s="1811"/>
      <c r="G59" s="1812"/>
      <c r="H59" s="230"/>
      <c r="I59" s="188"/>
      <c r="J59" s="231"/>
      <c r="K59" s="189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</row>
    <row r="60" spans="1:63" s="222" customFormat="1" ht="15.75" thickBot="1">
      <c r="A60" s="1813"/>
      <c r="B60" s="1765"/>
      <c r="C60" s="1951" t="s">
        <v>14</v>
      </c>
      <c r="D60" s="1766"/>
      <c r="E60" s="1767"/>
      <c r="F60" s="1814"/>
      <c r="G60" s="1769">
        <f>SUM(G36:G58)</f>
        <v>0</v>
      </c>
      <c r="H60" s="178"/>
      <c r="I60" s="188"/>
      <c r="J60" s="221"/>
      <c r="K60" s="189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</row>
    <row r="61" spans="1:63" s="222" customFormat="1" ht="15.75" thickTop="1">
      <c r="A61" s="1815"/>
      <c r="B61" s="1816"/>
      <c r="C61" s="1952"/>
      <c r="D61" s="1817"/>
      <c r="E61" s="1818"/>
      <c r="F61" s="1819"/>
      <c r="G61" s="1820"/>
      <c r="H61" s="178"/>
      <c r="I61" s="188"/>
      <c r="J61" s="221"/>
      <c r="K61" s="189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</row>
    <row r="62" spans="1:63" s="222" customFormat="1">
      <c r="A62" s="1990"/>
      <c r="B62" s="1991" t="s">
        <v>15</v>
      </c>
      <c r="C62" s="1992" t="s">
        <v>23</v>
      </c>
      <c r="D62" s="1993"/>
      <c r="E62" s="1994"/>
      <c r="F62" s="1995"/>
      <c r="G62" s="1995"/>
      <c r="H62" s="178"/>
      <c r="I62" s="209"/>
      <c r="J62" s="180"/>
      <c r="K62" s="189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</row>
    <row r="63" spans="1:63" s="222" customFormat="1" ht="8.1" customHeight="1">
      <c r="A63" s="1821"/>
      <c r="B63" s="1824"/>
      <c r="C63" s="1953"/>
      <c r="D63" s="1822"/>
      <c r="E63" s="1706"/>
      <c r="F63" s="1823"/>
      <c r="G63" s="1713"/>
      <c r="H63" s="178"/>
      <c r="I63" s="209"/>
      <c r="J63" s="180"/>
      <c r="K63" s="189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</row>
    <row r="64" spans="1:63" s="21" customFormat="1" ht="60">
      <c r="A64" s="1790">
        <v>1</v>
      </c>
      <c r="B64" s="1825" t="s">
        <v>75</v>
      </c>
      <c r="C64" s="1943" t="s">
        <v>76</v>
      </c>
      <c r="D64" s="1786">
        <v>1274</v>
      </c>
      <c r="E64" s="1798" t="s">
        <v>910</v>
      </c>
      <c r="F64" s="1725"/>
      <c r="G64" s="1782">
        <f>ROUND((D64*F64),2)</f>
        <v>0</v>
      </c>
      <c r="H64" s="12"/>
      <c r="I64" s="27"/>
      <c r="J64" s="6"/>
      <c r="K64" s="29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1:56" s="17" customFormat="1" ht="45">
      <c r="A65" s="1790">
        <v>2</v>
      </c>
      <c r="B65" s="1791" t="s">
        <v>178</v>
      </c>
      <c r="C65" s="1943" t="s">
        <v>179</v>
      </c>
      <c r="D65" s="1786">
        <v>4563</v>
      </c>
      <c r="E65" s="1787" t="s">
        <v>909</v>
      </c>
      <c r="F65" s="1725"/>
      <c r="G65" s="1782">
        <f>ROUND((D65*F65),2)</f>
        <v>0</v>
      </c>
      <c r="H65" s="19"/>
      <c r="I65" s="27"/>
      <c r="J65" s="20"/>
      <c r="K65" s="23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 s="21" customFormat="1" ht="45">
      <c r="A66" s="1790">
        <v>3</v>
      </c>
      <c r="B66" s="1825" t="s">
        <v>181</v>
      </c>
      <c r="C66" s="1943" t="s">
        <v>180</v>
      </c>
      <c r="D66" s="1786">
        <v>4475</v>
      </c>
      <c r="E66" s="1798" t="s">
        <v>909</v>
      </c>
      <c r="F66" s="1725"/>
      <c r="G66" s="1782">
        <f>ROUND((D66*F66),2)</f>
        <v>0</v>
      </c>
      <c r="H66" s="12"/>
      <c r="I66" s="18"/>
      <c r="J66" s="6"/>
      <c r="K66" s="23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1:56" s="21" customFormat="1" ht="30">
      <c r="A67" s="1790">
        <v>4</v>
      </c>
      <c r="B67" s="1791" t="s">
        <v>43</v>
      </c>
      <c r="C67" s="1943" t="s">
        <v>255</v>
      </c>
      <c r="D67" s="1786">
        <v>252</v>
      </c>
      <c r="E67" s="1798" t="s">
        <v>35</v>
      </c>
      <c r="F67" s="1725"/>
      <c r="G67" s="1782">
        <f>ROUND((D67*F67),2)</f>
        <v>0</v>
      </c>
      <c r="H67" s="19"/>
      <c r="I67" s="18"/>
      <c r="J67" s="20"/>
      <c r="K67" s="23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1:56" s="17" customFormat="1" ht="30.75" thickBot="1">
      <c r="A68" s="1788">
        <v>5</v>
      </c>
      <c r="B68" s="1792" t="s">
        <v>44</v>
      </c>
      <c r="C68" s="1944" t="s">
        <v>256</v>
      </c>
      <c r="D68" s="1789">
        <v>281</v>
      </c>
      <c r="E68" s="1793" t="s">
        <v>35</v>
      </c>
      <c r="F68" s="1728"/>
      <c r="G68" s="1782">
        <f>ROUND((D68*F68),2)</f>
        <v>0</v>
      </c>
      <c r="H68" s="12"/>
      <c r="I68" s="27"/>
      <c r="J68" s="35"/>
      <c r="K68" s="23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1:56" s="222" customFormat="1" ht="30.75" thickBot="1">
      <c r="A69" s="1826"/>
      <c r="B69" s="1827"/>
      <c r="C69" s="1954" t="s">
        <v>24</v>
      </c>
      <c r="D69" s="1828"/>
      <c r="E69" s="1829"/>
      <c r="F69" s="1830"/>
      <c r="G69" s="1831">
        <f>SUM(G64:G68)</f>
        <v>0</v>
      </c>
      <c r="H69" s="178"/>
      <c r="I69" s="209"/>
      <c r="J69" s="221"/>
      <c r="K69" s="189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</row>
    <row r="70" spans="1:56" s="342" customFormat="1" ht="15.75" thickTop="1">
      <c r="A70" s="1832"/>
      <c r="B70" s="1833"/>
      <c r="C70" s="1955"/>
      <c r="D70" s="1776"/>
      <c r="E70" s="1777"/>
      <c r="F70" s="1707"/>
      <c r="G70" s="1778"/>
      <c r="H70" s="178"/>
      <c r="I70" s="209"/>
      <c r="J70" s="221"/>
      <c r="K70" s="217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</row>
    <row r="71" spans="1:56" s="221" customFormat="1" ht="15.75" thickBot="1">
      <c r="A71" s="2010"/>
      <c r="B71" s="2011" t="s">
        <v>16</v>
      </c>
      <c r="C71" s="2012" t="s">
        <v>17</v>
      </c>
      <c r="D71" s="2013"/>
      <c r="E71" s="2014"/>
      <c r="F71" s="2015"/>
      <c r="G71" s="2016"/>
      <c r="H71" s="178"/>
      <c r="I71" s="209"/>
      <c r="J71" s="180"/>
      <c r="K71" s="215"/>
    </row>
    <row r="72" spans="1:56" s="46" customFormat="1" ht="60">
      <c r="A72" s="1790">
        <v>1</v>
      </c>
      <c r="B72" s="1791" t="s">
        <v>148</v>
      </c>
      <c r="C72" s="1942" t="s">
        <v>257</v>
      </c>
      <c r="D72" s="1834">
        <v>3</v>
      </c>
      <c r="E72" s="1798" t="s">
        <v>909</v>
      </c>
      <c r="F72" s="1725"/>
      <c r="G72" s="1782">
        <f t="shared" ref="G72:G93" si="3">ROUND((D72*F72),2)</f>
        <v>0</v>
      </c>
      <c r="H72" s="12"/>
      <c r="I72" s="18"/>
      <c r="J72" s="35"/>
      <c r="K72" s="30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21" customFormat="1" ht="30">
      <c r="A73" s="1790">
        <v>2</v>
      </c>
      <c r="B73" s="1791" t="s">
        <v>151</v>
      </c>
      <c r="C73" s="1943" t="s">
        <v>182</v>
      </c>
      <c r="D73" s="1834">
        <v>6</v>
      </c>
      <c r="E73" s="1798" t="s">
        <v>909</v>
      </c>
      <c r="F73" s="1725"/>
      <c r="G73" s="1782">
        <f t="shared" si="3"/>
        <v>0</v>
      </c>
      <c r="H73" s="12"/>
      <c r="I73" s="27"/>
      <c r="J73" s="6"/>
      <c r="K73" s="23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20" customFormat="1" ht="75">
      <c r="A74" s="1790">
        <v>3</v>
      </c>
      <c r="B74" s="1791" t="s">
        <v>183</v>
      </c>
      <c r="C74" s="1943" t="s">
        <v>184</v>
      </c>
      <c r="D74" s="1786">
        <v>20</v>
      </c>
      <c r="E74" s="1798" t="s">
        <v>6</v>
      </c>
      <c r="F74" s="1725"/>
      <c r="G74" s="1782">
        <f t="shared" si="3"/>
        <v>0</v>
      </c>
      <c r="H74" s="12"/>
      <c r="I74" s="18"/>
      <c r="J74" s="35"/>
      <c r="K74" s="29"/>
    </row>
    <row r="75" spans="1:56" s="20" customFormat="1" ht="75">
      <c r="A75" s="1790">
        <v>4</v>
      </c>
      <c r="B75" s="1791" t="s">
        <v>185</v>
      </c>
      <c r="C75" s="1943" t="s">
        <v>186</v>
      </c>
      <c r="D75" s="1786">
        <v>130</v>
      </c>
      <c r="E75" s="1798" t="s">
        <v>6</v>
      </c>
      <c r="F75" s="1725"/>
      <c r="G75" s="1782">
        <f t="shared" si="3"/>
        <v>0</v>
      </c>
      <c r="H75" s="12"/>
      <c r="I75" s="27"/>
      <c r="J75" s="35"/>
      <c r="K75" s="23"/>
    </row>
    <row r="76" spans="1:56" s="17" customFormat="1" ht="45">
      <c r="A76" s="1790">
        <v>5</v>
      </c>
      <c r="B76" s="1791" t="s">
        <v>152</v>
      </c>
      <c r="C76" s="1943" t="s">
        <v>153</v>
      </c>
      <c r="D76" s="1786">
        <v>667</v>
      </c>
      <c r="E76" s="1798" t="s">
        <v>6</v>
      </c>
      <c r="F76" s="1725"/>
      <c r="G76" s="1782">
        <f t="shared" si="3"/>
        <v>0</v>
      </c>
      <c r="H76" s="12"/>
      <c r="I76" s="27"/>
      <c r="J76" s="35"/>
      <c r="K76" s="2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1:56" s="21" customFormat="1" ht="60">
      <c r="A77" s="1790">
        <v>6</v>
      </c>
      <c r="B77" s="1791" t="s">
        <v>45</v>
      </c>
      <c r="C77" s="1943" t="s">
        <v>77</v>
      </c>
      <c r="D77" s="1786">
        <v>386</v>
      </c>
      <c r="E77" s="1798" t="s">
        <v>6</v>
      </c>
      <c r="F77" s="1725"/>
      <c r="G77" s="1782">
        <f t="shared" si="3"/>
        <v>0</v>
      </c>
      <c r="H77" s="12"/>
      <c r="I77" s="27"/>
      <c r="J77" s="35"/>
      <c r="K77" s="23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1:56" s="21" customFormat="1" ht="60">
      <c r="A78" s="1790">
        <v>7</v>
      </c>
      <c r="B78" s="1791" t="s">
        <v>149</v>
      </c>
      <c r="C78" s="1943" t="s">
        <v>150</v>
      </c>
      <c r="D78" s="1786">
        <v>258</v>
      </c>
      <c r="E78" s="1798" t="s">
        <v>6</v>
      </c>
      <c r="F78" s="1733"/>
      <c r="G78" s="1782">
        <f t="shared" si="3"/>
        <v>0</v>
      </c>
      <c r="H78" s="12"/>
      <c r="I78" s="27"/>
      <c r="J78" s="35"/>
      <c r="K78" s="23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1:56" s="21" customFormat="1" ht="45">
      <c r="A79" s="1790">
        <v>8</v>
      </c>
      <c r="B79" s="1791" t="s">
        <v>44</v>
      </c>
      <c r="C79" s="1943" t="s">
        <v>80</v>
      </c>
      <c r="D79" s="1786">
        <v>644</v>
      </c>
      <c r="E79" s="1835" t="s">
        <v>6</v>
      </c>
      <c r="F79" s="1725"/>
      <c r="G79" s="1782">
        <f t="shared" si="3"/>
        <v>0</v>
      </c>
      <c r="H79" s="12"/>
      <c r="I79" s="18"/>
      <c r="J79" s="35"/>
      <c r="K79" s="23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1:56" s="35" customFormat="1" ht="60">
      <c r="A80" s="1790">
        <v>9</v>
      </c>
      <c r="B80" s="1791" t="s">
        <v>79</v>
      </c>
      <c r="C80" s="1942" t="s">
        <v>78</v>
      </c>
      <c r="D80" s="1786">
        <v>34</v>
      </c>
      <c r="E80" s="1798" t="s">
        <v>6</v>
      </c>
      <c r="F80" s="1725"/>
      <c r="G80" s="1782">
        <f t="shared" si="3"/>
        <v>0</v>
      </c>
      <c r="H80" s="19"/>
      <c r="I80" s="18"/>
      <c r="J80" s="6"/>
      <c r="K80" s="29"/>
    </row>
    <row r="81" spans="1:56" s="20" customFormat="1" ht="60">
      <c r="A81" s="1790">
        <v>10</v>
      </c>
      <c r="B81" s="1791" t="s">
        <v>137</v>
      </c>
      <c r="C81" s="1942" t="s">
        <v>138</v>
      </c>
      <c r="D81" s="1786">
        <v>82</v>
      </c>
      <c r="E81" s="1798" t="s">
        <v>6</v>
      </c>
      <c r="F81" s="1725"/>
      <c r="G81" s="1782">
        <f t="shared" si="3"/>
        <v>0</v>
      </c>
      <c r="H81" s="12"/>
      <c r="I81" s="18"/>
      <c r="J81" s="6"/>
      <c r="K81" s="23"/>
    </row>
    <row r="82" spans="1:56" s="35" customFormat="1" ht="60">
      <c r="A82" s="1790">
        <v>11</v>
      </c>
      <c r="B82" s="1791" t="s">
        <v>139</v>
      </c>
      <c r="C82" s="1942" t="s">
        <v>140</v>
      </c>
      <c r="D82" s="1786">
        <v>10</v>
      </c>
      <c r="E82" s="1798" t="s">
        <v>6</v>
      </c>
      <c r="F82" s="1725"/>
      <c r="G82" s="1782">
        <f t="shared" si="3"/>
        <v>0</v>
      </c>
      <c r="K82" s="29"/>
    </row>
    <row r="83" spans="1:56" s="46" customFormat="1" ht="45">
      <c r="A83" s="1790">
        <v>12</v>
      </c>
      <c r="B83" s="1791" t="s">
        <v>141</v>
      </c>
      <c r="C83" s="1942" t="s">
        <v>142</v>
      </c>
      <c r="D83" s="1834">
        <v>44</v>
      </c>
      <c r="E83" s="1798" t="s">
        <v>6</v>
      </c>
      <c r="F83" s="1725"/>
      <c r="G83" s="1782">
        <f t="shared" si="3"/>
        <v>0</v>
      </c>
      <c r="H83" s="35"/>
      <c r="I83" s="35"/>
      <c r="J83" s="35"/>
      <c r="K83" s="30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  <row r="84" spans="1:56" s="46" customFormat="1" ht="45">
      <c r="A84" s="1790">
        <v>13</v>
      </c>
      <c r="B84" s="1791" t="s">
        <v>248</v>
      </c>
      <c r="C84" s="1942" t="s">
        <v>247</v>
      </c>
      <c r="D84" s="1834">
        <v>10</v>
      </c>
      <c r="E84" s="1798" t="s">
        <v>6</v>
      </c>
      <c r="F84" s="1725"/>
      <c r="G84" s="1782">
        <f t="shared" si="3"/>
        <v>0</v>
      </c>
      <c r="H84" s="12"/>
      <c r="I84" s="27"/>
      <c r="J84" s="6"/>
      <c r="K84" s="30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</row>
    <row r="85" spans="1:56" s="46" customFormat="1" ht="45">
      <c r="A85" s="1790">
        <v>14</v>
      </c>
      <c r="B85" s="1791" t="s">
        <v>144</v>
      </c>
      <c r="C85" s="1942" t="s">
        <v>145</v>
      </c>
      <c r="D85" s="1834">
        <v>126</v>
      </c>
      <c r="E85" s="1798" t="s">
        <v>6</v>
      </c>
      <c r="F85" s="1725"/>
      <c r="G85" s="1782">
        <f t="shared" si="3"/>
        <v>0</v>
      </c>
      <c r="H85" s="35"/>
      <c r="I85" s="35"/>
      <c r="J85" s="35"/>
      <c r="K85" s="30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6" s="21" customFormat="1" ht="45">
      <c r="A86" s="1790">
        <v>15</v>
      </c>
      <c r="B86" s="1791" t="s">
        <v>187</v>
      </c>
      <c r="C86" s="1942" t="s">
        <v>188</v>
      </c>
      <c r="D86" s="1786">
        <v>12</v>
      </c>
      <c r="E86" s="1798" t="s">
        <v>7</v>
      </c>
      <c r="F86" s="1725"/>
      <c r="G86" s="1782">
        <f t="shared" si="3"/>
        <v>0</v>
      </c>
      <c r="H86" s="35"/>
      <c r="I86" s="35"/>
      <c r="J86" s="35"/>
      <c r="K86" s="2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6" s="21" customFormat="1" ht="30">
      <c r="A87" s="1790">
        <v>16</v>
      </c>
      <c r="B87" s="1791" t="s">
        <v>46</v>
      </c>
      <c r="C87" s="1942" t="s">
        <v>47</v>
      </c>
      <c r="D87" s="1786">
        <v>12</v>
      </c>
      <c r="E87" s="1798" t="s">
        <v>7</v>
      </c>
      <c r="F87" s="1725"/>
      <c r="G87" s="1782">
        <f t="shared" si="3"/>
        <v>0</v>
      </c>
      <c r="H87" s="35"/>
      <c r="I87" s="35"/>
      <c r="J87" s="35"/>
      <c r="K87" s="29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6" s="21" customFormat="1" ht="45">
      <c r="A88" s="1790">
        <v>17</v>
      </c>
      <c r="B88" s="1791" t="s">
        <v>208</v>
      </c>
      <c r="C88" s="1942" t="s">
        <v>209</v>
      </c>
      <c r="D88" s="1834">
        <v>12</v>
      </c>
      <c r="E88" s="1798" t="s">
        <v>7</v>
      </c>
      <c r="F88" s="1725"/>
      <c r="G88" s="1782">
        <f t="shared" si="3"/>
        <v>0</v>
      </c>
      <c r="H88" s="35"/>
      <c r="I88" s="35"/>
      <c r="J88" s="35"/>
      <c r="K88" s="29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1:56" s="21" customFormat="1" ht="45">
      <c r="A89" s="1790">
        <v>18</v>
      </c>
      <c r="B89" s="1791" t="s">
        <v>191</v>
      </c>
      <c r="C89" s="1943" t="s">
        <v>192</v>
      </c>
      <c r="D89" s="1786">
        <v>2</v>
      </c>
      <c r="E89" s="1798" t="s">
        <v>7</v>
      </c>
      <c r="F89" s="1725"/>
      <c r="G89" s="1782">
        <f t="shared" si="3"/>
        <v>0</v>
      </c>
      <c r="H89" s="35"/>
      <c r="I89" s="35"/>
      <c r="J89" s="35"/>
      <c r="K89" s="29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1:56" s="21" customFormat="1" ht="45">
      <c r="A90" s="1790">
        <v>19</v>
      </c>
      <c r="B90" s="1791" t="s">
        <v>18</v>
      </c>
      <c r="C90" s="1943" t="s">
        <v>81</v>
      </c>
      <c r="D90" s="1834">
        <v>19</v>
      </c>
      <c r="E90" s="1798" t="s">
        <v>6</v>
      </c>
      <c r="F90" s="1725"/>
      <c r="G90" s="1782">
        <f t="shared" si="3"/>
        <v>0</v>
      </c>
      <c r="H90" s="35"/>
      <c r="I90" s="35"/>
      <c r="J90" s="35"/>
      <c r="K90" s="6"/>
      <c r="L90" s="6"/>
      <c r="M90" s="6"/>
      <c r="N90" s="6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1:56" s="81" customFormat="1" ht="60">
      <c r="A91" s="1790">
        <v>20</v>
      </c>
      <c r="B91" s="1837" t="s">
        <v>194</v>
      </c>
      <c r="C91" s="1956" t="s">
        <v>193</v>
      </c>
      <c r="D91" s="1838">
        <v>19</v>
      </c>
      <c r="E91" s="1839" t="s">
        <v>6</v>
      </c>
      <c r="F91" s="1840"/>
      <c r="G91" s="1782">
        <f t="shared" si="3"/>
        <v>0</v>
      </c>
      <c r="H91" s="35"/>
      <c r="I91" s="35"/>
      <c r="J91" s="35"/>
      <c r="K91" s="82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</row>
    <row r="92" spans="1:56" s="21" customFormat="1" ht="60">
      <c r="A92" s="1790">
        <v>21</v>
      </c>
      <c r="B92" s="1825" t="s">
        <v>126</v>
      </c>
      <c r="C92" s="1943" t="s">
        <v>125</v>
      </c>
      <c r="D92" s="1834">
        <v>4</v>
      </c>
      <c r="E92" s="1798" t="s">
        <v>7</v>
      </c>
      <c r="F92" s="1725"/>
      <c r="G92" s="1782">
        <f t="shared" si="3"/>
        <v>0</v>
      </c>
      <c r="H92" s="35"/>
      <c r="I92" s="35"/>
      <c r="J92" s="35"/>
      <c r="K92" s="23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1:56" s="17" customFormat="1" ht="45.75" thickBot="1">
      <c r="A93" s="1788">
        <v>22</v>
      </c>
      <c r="B93" s="1792" t="s">
        <v>115</v>
      </c>
      <c r="C93" s="1944" t="s">
        <v>114</v>
      </c>
      <c r="D93" s="1836">
        <v>3</v>
      </c>
      <c r="E93" s="1793" t="s">
        <v>7</v>
      </c>
      <c r="F93" s="1728"/>
      <c r="G93" s="1782">
        <f t="shared" si="3"/>
        <v>0</v>
      </c>
      <c r="H93" s="35"/>
      <c r="I93" s="35"/>
      <c r="J93" s="35"/>
      <c r="K93" s="6"/>
      <c r="L93" s="6"/>
      <c r="M93" s="6"/>
      <c r="N93" s="6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pans="1:56" s="222" customFormat="1">
      <c r="A94" s="1809"/>
      <c r="B94" s="1841"/>
      <c r="C94" s="1957"/>
      <c r="D94" s="1842"/>
      <c r="E94" s="1843"/>
      <c r="F94" s="1844"/>
      <c r="G94" s="1845"/>
      <c r="H94" s="221"/>
      <c r="I94" s="221"/>
      <c r="J94" s="221"/>
      <c r="K94" s="180"/>
      <c r="L94" s="180"/>
      <c r="M94" s="180"/>
      <c r="N94" s="180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</row>
    <row r="95" spans="1:56" s="222" customFormat="1" ht="15.75" thickBot="1">
      <c r="A95" s="1846"/>
      <c r="B95" s="1847"/>
      <c r="C95" s="1958" t="s">
        <v>49</v>
      </c>
      <c r="D95" s="1848"/>
      <c r="E95" s="1849"/>
      <c r="F95" s="1850"/>
      <c r="G95" s="1851">
        <f>SUM(G72:G93)</f>
        <v>0</v>
      </c>
      <c r="H95" s="220"/>
      <c r="I95" s="221"/>
      <c r="J95" s="221"/>
      <c r="K95" s="180"/>
      <c r="L95" s="180"/>
      <c r="M95" s="180"/>
      <c r="N95" s="180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</row>
    <row r="96" spans="1:56" s="379" customFormat="1" ht="16.5" thickTop="1">
      <c r="A96" s="2017"/>
      <c r="B96" s="2018"/>
      <c r="C96" s="2019"/>
      <c r="D96" s="2020"/>
      <c r="E96" s="2021"/>
      <c r="F96" s="2022"/>
      <c r="G96" s="2023"/>
      <c r="H96" s="221"/>
      <c r="I96" s="221"/>
      <c r="J96" s="221"/>
      <c r="K96" s="378"/>
      <c r="L96" s="220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</row>
    <row r="97" spans="1:56" s="379" customFormat="1" ht="16.5" thickBot="1">
      <c r="A97" s="2024"/>
      <c r="B97" s="2025" t="s">
        <v>27</v>
      </c>
      <c r="C97" s="2026" t="s">
        <v>83</v>
      </c>
      <c r="D97" s="2027"/>
      <c r="E97" s="2028"/>
      <c r="F97" s="2029"/>
      <c r="G97" s="2030"/>
      <c r="H97" s="221"/>
      <c r="I97" s="221"/>
      <c r="J97" s="221"/>
      <c r="K97" s="378"/>
      <c r="L97" s="220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</row>
    <row r="98" spans="1:56" s="25" customFormat="1" ht="45">
      <c r="A98" s="1852">
        <v>1</v>
      </c>
      <c r="B98" s="1853" t="s">
        <v>84</v>
      </c>
      <c r="C98" s="1959" t="s">
        <v>85</v>
      </c>
      <c r="D98" s="1854">
        <v>8</v>
      </c>
      <c r="E98" s="1855" t="s">
        <v>7</v>
      </c>
      <c r="F98" s="1856"/>
      <c r="G98" s="1782">
        <f t="shared" ref="G98:G112" si="4">ROUND((D98*F98),2)</f>
        <v>0</v>
      </c>
      <c r="H98" s="35"/>
      <c r="I98" s="35"/>
      <c r="J98" s="35"/>
      <c r="K98" s="24"/>
      <c r="L98" s="24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1:56" s="25" customFormat="1" ht="50.25" customHeight="1">
      <c r="A99" s="1920">
        <v>2</v>
      </c>
      <c r="B99" s="1921" t="s">
        <v>130</v>
      </c>
      <c r="C99" s="1960" t="s">
        <v>86</v>
      </c>
      <c r="D99" s="1922">
        <v>6</v>
      </c>
      <c r="E99" s="1923" t="s">
        <v>7</v>
      </c>
      <c r="F99" s="1924"/>
      <c r="G99" s="1925">
        <f t="shared" si="4"/>
        <v>0</v>
      </c>
      <c r="H99" s="35"/>
      <c r="I99" s="35"/>
      <c r="J99" s="35"/>
      <c r="K99" s="24"/>
      <c r="L99" s="24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1:56" s="25" customFormat="1" ht="56.25" customHeight="1">
      <c r="A100" s="1852">
        <v>3</v>
      </c>
      <c r="B100" s="1853" t="s">
        <v>131</v>
      </c>
      <c r="C100" s="1959" t="s">
        <v>87</v>
      </c>
      <c r="D100" s="1857">
        <v>2</v>
      </c>
      <c r="E100" s="1855" t="s">
        <v>7</v>
      </c>
      <c r="F100" s="1856"/>
      <c r="G100" s="1782">
        <f t="shared" si="4"/>
        <v>0</v>
      </c>
      <c r="H100" s="35"/>
      <c r="I100" s="35"/>
      <c r="J100" s="35"/>
      <c r="K100" s="24"/>
      <c r="L100" s="24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1:56" s="25" customFormat="1" ht="75">
      <c r="A101" s="1852">
        <v>4</v>
      </c>
      <c r="B101" s="1853" t="s">
        <v>154</v>
      </c>
      <c r="C101" s="1959" t="s">
        <v>233</v>
      </c>
      <c r="D101" s="1857">
        <v>5</v>
      </c>
      <c r="E101" s="1855" t="s">
        <v>7</v>
      </c>
      <c r="F101" s="1856"/>
      <c r="G101" s="1782">
        <f t="shared" si="4"/>
        <v>0</v>
      </c>
      <c r="H101" s="35"/>
      <c r="I101" s="35"/>
      <c r="J101" s="35"/>
      <c r="K101" s="24"/>
      <c r="L101" s="24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1:56" s="25" customFormat="1" ht="75">
      <c r="A102" s="1852">
        <v>5</v>
      </c>
      <c r="B102" s="1853" t="s">
        <v>100</v>
      </c>
      <c r="C102" s="1959" t="s">
        <v>235</v>
      </c>
      <c r="D102" s="1857">
        <v>1</v>
      </c>
      <c r="E102" s="1855" t="s">
        <v>7</v>
      </c>
      <c r="F102" s="1856"/>
      <c r="G102" s="1782">
        <f t="shared" si="4"/>
        <v>0</v>
      </c>
      <c r="H102" s="35"/>
      <c r="I102" s="35"/>
      <c r="J102" s="35"/>
      <c r="K102" s="27"/>
      <c r="L102" s="24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1:56" s="25" customFormat="1" ht="75">
      <c r="A103" s="1852">
        <v>6</v>
      </c>
      <c r="B103" s="1853" t="s">
        <v>249</v>
      </c>
      <c r="C103" s="1959" t="s">
        <v>250</v>
      </c>
      <c r="D103" s="1857">
        <v>3</v>
      </c>
      <c r="E103" s="1855" t="s">
        <v>7</v>
      </c>
      <c r="F103" s="1856"/>
      <c r="G103" s="1782">
        <f t="shared" si="4"/>
        <v>0</v>
      </c>
      <c r="H103" s="35"/>
      <c r="I103" s="35"/>
      <c r="J103" s="35"/>
      <c r="K103" s="27"/>
      <c r="L103" s="24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1:56" s="25" customFormat="1" ht="75">
      <c r="A104" s="1852">
        <v>7</v>
      </c>
      <c r="B104" s="1853" t="s">
        <v>237</v>
      </c>
      <c r="C104" s="1959" t="s">
        <v>238</v>
      </c>
      <c r="D104" s="1857">
        <v>2</v>
      </c>
      <c r="E104" s="1855" t="s">
        <v>7</v>
      </c>
      <c r="F104" s="1856"/>
      <c r="G104" s="1782">
        <f t="shared" si="4"/>
        <v>0</v>
      </c>
      <c r="H104" s="35"/>
      <c r="I104" s="35"/>
      <c r="J104" s="35"/>
      <c r="K104" s="27"/>
      <c r="L104" s="24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1:56" ht="90">
      <c r="A105" s="1852">
        <v>8</v>
      </c>
      <c r="B105" s="1858" t="s">
        <v>155</v>
      </c>
      <c r="C105" s="1961" t="s">
        <v>813</v>
      </c>
      <c r="D105" s="1859">
        <v>2039</v>
      </c>
      <c r="E105" s="1835" t="s">
        <v>89</v>
      </c>
      <c r="F105" s="1856"/>
      <c r="G105" s="1782">
        <f t="shared" si="4"/>
        <v>0</v>
      </c>
    </row>
    <row r="106" spans="1:56" ht="45">
      <c r="A106" s="1852">
        <v>9</v>
      </c>
      <c r="B106" s="1858" t="s">
        <v>156</v>
      </c>
      <c r="C106" s="1961" t="s">
        <v>814</v>
      </c>
      <c r="D106" s="1859">
        <v>43</v>
      </c>
      <c r="E106" s="1835" t="s">
        <v>89</v>
      </c>
      <c r="F106" s="1856"/>
      <c r="G106" s="1782">
        <f t="shared" si="4"/>
        <v>0</v>
      </c>
    </row>
    <row r="107" spans="1:56" s="25" customFormat="1" ht="60">
      <c r="A107" s="1852">
        <v>10</v>
      </c>
      <c r="B107" s="1858" t="s">
        <v>102</v>
      </c>
      <c r="C107" s="1961" t="s">
        <v>101</v>
      </c>
      <c r="D107" s="1859">
        <v>65</v>
      </c>
      <c r="E107" s="1835" t="s">
        <v>48</v>
      </c>
      <c r="F107" s="1856"/>
      <c r="G107" s="1782">
        <f t="shared" si="4"/>
        <v>0</v>
      </c>
      <c r="H107" s="35"/>
      <c r="I107" s="35"/>
      <c r="J107" s="35"/>
      <c r="K107" s="24"/>
      <c r="L107" s="24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</row>
    <row r="108" spans="1:56" s="25" customFormat="1" ht="45">
      <c r="A108" s="1852">
        <v>11</v>
      </c>
      <c r="B108" s="1858" t="s">
        <v>124</v>
      </c>
      <c r="C108" s="1961" t="s">
        <v>123</v>
      </c>
      <c r="D108" s="1859">
        <v>37</v>
      </c>
      <c r="E108" s="1835" t="s">
        <v>48</v>
      </c>
      <c r="F108" s="1856"/>
      <c r="G108" s="1782">
        <f t="shared" si="4"/>
        <v>0</v>
      </c>
      <c r="H108" s="35"/>
      <c r="I108" s="35"/>
      <c r="J108" s="35"/>
      <c r="K108" s="24"/>
      <c r="L108" s="24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</row>
    <row r="109" spans="1:56" s="25" customFormat="1" ht="30">
      <c r="A109" s="1852">
        <v>12</v>
      </c>
      <c r="B109" s="1858" t="s">
        <v>132</v>
      </c>
      <c r="C109" s="1961" t="s">
        <v>157</v>
      </c>
      <c r="D109" s="1863">
        <v>8</v>
      </c>
      <c r="E109" s="1835" t="s">
        <v>48</v>
      </c>
      <c r="F109" s="1856"/>
      <c r="G109" s="1782">
        <f t="shared" si="4"/>
        <v>0</v>
      </c>
      <c r="H109" s="12"/>
      <c r="I109" s="18"/>
      <c r="J109" s="6"/>
      <c r="K109" s="24"/>
      <c r="L109" s="24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</row>
    <row r="110" spans="1:56" s="25" customFormat="1" ht="60">
      <c r="A110" s="1852">
        <v>13</v>
      </c>
      <c r="B110" s="1858" t="s">
        <v>104</v>
      </c>
      <c r="C110" s="1961" t="s">
        <v>103</v>
      </c>
      <c r="D110" s="1863">
        <v>308</v>
      </c>
      <c r="E110" s="1835" t="s">
        <v>98</v>
      </c>
      <c r="F110" s="1856"/>
      <c r="G110" s="1782">
        <f t="shared" si="4"/>
        <v>0</v>
      </c>
      <c r="H110" s="35"/>
      <c r="I110" s="35"/>
      <c r="J110" s="35"/>
      <c r="K110" s="24"/>
      <c r="L110" s="24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</row>
    <row r="111" spans="1:56" s="81" customFormat="1" ht="52.5" customHeight="1">
      <c r="A111" s="1852">
        <v>14</v>
      </c>
      <c r="B111" s="1864" t="s">
        <v>231</v>
      </c>
      <c r="C111" s="1963" t="s">
        <v>232</v>
      </c>
      <c r="D111" s="1865">
        <v>152</v>
      </c>
      <c r="E111" s="1866" t="s">
        <v>98</v>
      </c>
      <c r="F111" s="1867"/>
      <c r="G111" s="1782">
        <f t="shared" si="4"/>
        <v>0</v>
      </c>
      <c r="H111" s="79"/>
      <c r="I111" s="103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</row>
    <row r="112" spans="1:56" s="25" customFormat="1" ht="30.75" thickBot="1">
      <c r="A112" s="1788">
        <v>15</v>
      </c>
      <c r="B112" s="1860" t="s">
        <v>239</v>
      </c>
      <c r="C112" s="1962" t="s">
        <v>240</v>
      </c>
      <c r="D112" s="1868">
        <v>2</v>
      </c>
      <c r="E112" s="1861" t="s">
        <v>48</v>
      </c>
      <c r="F112" s="1862"/>
      <c r="G112" s="1782">
        <f t="shared" si="4"/>
        <v>0</v>
      </c>
      <c r="H112" s="35"/>
      <c r="I112" s="35"/>
      <c r="J112" s="35"/>
      <c r="K112" s="24"/>
      <c r="L112" s="24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</row>
    <row r="113" spans="1:56" s="190" customFormat="1">
      <c r="A113" s="1758"/>
      <c r="B113" s="1842"/>
      <c r="C113" s="1964"/>
      <c r="D113" s="1842"/>
      <c r="E113" s="1843"/>
      <c r="F113" s="1869"/>
      <c r="G113" s="1845"/>
      <c r="H113" s="178"/>
      <c r="I113" s="188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</row>
    <row r="114" spans="1:56" s="190" customFormat="1" ht="15.75" thickBot="1">
      <c r="A114" s="1764"/>
      <c r="B114" s="1848"/>
      <c r="C114" s="1965" t="s">
        <v>90</v>
      </c>
      <c r="D114" s="1848"/>
      <c r="E114" s="1849"/>
      <c r="F114" s="1870"/>
      <c r="G114" s="1871">
        <f>SUM(G98:G112)</f>
        <v>0</v>
      </c>
      <c r="H114" s="178"/>
      <c r="I114" s="188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</row>
    <row r="115" spans="1:56" s="190" customFormat="1" ht="15.75" thickTop="1">
      <c r="A115" s="1704"/>
      <c r="B115" s="1705"/>
      <c r="C115" s="1927"/>
      <c r="D115" s="1705"/>
      <c r="E115" s="1706"/>
      <c r="F115" s="1707"/>
      <c r="G115" s="1708"/>
      <c r="H115" s="178"/>
      <c r="I115" s="188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</row>
    <row r="116" spans="1:56" s="190" customFormat="1">
      <c r="A116" s="1709"/>
      <c r="B116" s="1710">
        <v>7</v>
      </c>
      <c r="C116" s="1928" t="s">
        <v>92</v>
      </c>
      <c r="D116" s="1711"/>
      <c r="E116" s="1712"/>
      <c r="F116" s="1707"/>
      <c r="G116" s="1713"/>
      <c r="H116" s="178"/>
      <c r="I116" s="188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</row>
    <row r="117" spans="1:56" s="190" customFormat="1" ht="8.1" customHeight="1">
      <c r="A117" s="1714"/>
      <c r="B117" s="1715"/>
      <c r="C117" s="1966"/>
      <c r="D117" s="1716"/>
      <c r="E117" s="1717"/>
      <c r="F117" s="1718"/>
      <c r="G117" s="1719"/>
      <c r="H117" s="178"/>
      <c r="I117" s="188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</row>
    <row r="118" spans="1:56" ht="30">
      <c r="A118" s="1788">
        <v>1</v>
      </c>
      <c r="B118" s="1872"/>
      <c r="C118" s="1967" t="s">
        <v>842</v>
      </c>
      <c r="D118" s="1873">
        <v>1</v>
      </c>
      <c r="E118" s="1724" t="s">
        <v>48</v>
      </c>
      <c r="F118" s="1874"/>
      <c r="G118" s="1782">
        <f>ROUND(F118,2)</f>
        <v>0</v>
      </c>
    </row>
    <row r="119" spans="1:56" ht="21.75" customHeight="1">
      <c r="A119" s="1790" t="s">
        <v>12</v>
      </c>
      <c r="B119" s="1715"/>
      <c r="C119" s="1929" t="s">
        <v>843</v>
      </c>
      <c r="D119" s="1716">
        <v>1</v>
      </c>
      <c r="E119" s="1724" t="s">
        <v>48</v>
      </c>
      <c r="F119" s="1725"/>
      <c r="G119" s="1782">
        <f>ROUND(F119,2)</f>
        <v>0</v>
      </c>
      <c r="K119" s="23"/>
    </row>
    <row r="120" spans="1:56" ht="30">
      <c r="A120" s="1977" t="s">
        <v>15</v>
      </c>
      <c r="B120" s="1715"/>
      <c r="C120" s="1929" t="s">
        <v>844</v>
      </c>
      <c r="D120" s="1716">
        <v>1</v>
      </c>
      <c r="E120" s="1724" t="s">
        <v>48</v>
      </c>
      <c r="F120" s="1725"/>
      <c r="G120" s="1782">
        <f>ROUND(F120,2)</f>
        <v>0</v>
      </c>
    </row>
    <row r="121" spans="1:56" ht="30">
      <c r="A121" s="1977" t="s">
        <v>16</v>
      </c>
      <c r="B121" s="1715"/>
      <c r="C121" s="1929" t="s">
        <v>845</v>
      </c>
      <c r="D121" s="1716">
        <v>1</v>
      </c>
      <c r="E121" s="1724" t="s">
        <v>48</v>
      </c>
      <c r="F121" s="1725"/>
      <c r="G121" s="1782">
        <f>ROUND(F121,2)</f>
        <v>0</v>
      </c>
    </row>
    <row r="122" spans="1:56">
      <c r="A122" s="1875" t="s">
        <v>817</v>
      </c>
      <c r="B122" s="1876"/>
      <c r="C122" s="1968"/>
      <c r="D122" s="1751"/>
      <c r="E122" s="1877"/>
      <c r="F122" s="1878"/>
      <c r="G122" s="1752"/>
      <c r="H122" s="617"/>
    </row>
    <row r="123" spans="1:56" s="21" customFormat="1">
      <c r="A123" s="1740">
        <v>1</v>
      </c>
      <c r="B123" s="1741" t="s">
        <v>116</v>
      </c>
      <c r="C123" s="1934" t="s">
        <v>117</v>
      </c>
      <c r="D123" s="1742">
        <v>120</v>
      </c>
      <c r="E123" s="1743" t="s">
        <v>8</v>
      </c>
      <c r="F123" s="1744">
        <v>40</v>
      </c>
      <c r="G123" s="1745">
        <f>ROUND((D123*F123),2)</f>
        <v>4800</v>
      </c>
      <c r="H123" s="617" t="s">
        <v>304</v>
      </c>
      <c r="I123" s="18"/>
      <c r="J123" s="6"/>
      <c r="K123" s="6"/>
      <c r="L123" s="6"/>
      <c r="M123" s="6"/>
      <c r="N123" s="6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</row>
    <row r="124" spans="1:56" s="21" customFormat="1">
      <c r="A124" s="1875" t="s">
        <v>817</v>
      </c>
      <c r="B124" s="1876"/>
      <c r="C124" s="1968"/>
      <c r="D124" s="1751"/>
      <c r="E124" s="1877"/>
      <c r="F124" s="1878"/>
      <c r="G124" s="1752"/>
      <c r="H124" s="617"/>
      <c r="I124" s="18"/>
      <c r="J124" s="6"/>
      <c r="K124" s="6"/>
      <c r="L124" s="6"/>
      <c r="M124" s="6"/>
      <c r="N124" s="6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</row>
    <row r="125" spans="1:56">
      <c r="A125" s="1740">
        <v>2</v>
      </c>
      <c r="B125" s="1741" t="s">
        <v>128</v>
      </c>
      <c r="C125" s="1934" t="s">
        <v>127</v>
      </c>
      <c r="D125" s="1742">
        <v>120</v>
      </c>
      <c r="E125" s="1743" t="s">
        <v>8</v>
      </c>
      <c r="F125" s="1744">
        <v>40</v>
      </c>
      <c r="G125" s="1745">
        <f>ROUND((D125*F125),2)</f>
        <v>4800</v>
      </c>
      <c r="H125" s="617" t="s">
        <v>304</v>
      </c>
      <c r="BD125"/>
    </row>
    <row r="126" spans="1:56" ht="30">
      <c r="A126" s="1880">
        <v>3</v>
      </c>
      <c r="B126" s="1881" t="s">
        <v>118</v>
      </c>
      <c r="C126" s="1942" t="s">
        <v>121</v>
      </c>
      <c r="D126" s="1882">
        <v>1</v>
      </c>
      <c r="E126" s="1787" t="s">
        <v>48</v>
      </c>
      <c r="F126" s="1725"/>
      <c r="G126" s="1782">
        <f>ROUND(F126,2)</f>
        <v>0</v>
      </c>
      <c r="BD126"/>
    </row>
    <row r="127" spans="1:56" s="21" customFormat="1" ht="30.75" thickBot="1">
      <c r="A127" s="1883">
        <v>4</v>
      </c>
      <c r="B127" s="1884" t="s">
        <v>119</v>
      </c>
      <c r="C127" s="1946" t="s">
        <v>122</v>
      </c>
      <c r="D127" s="1879">
        <v>1</v>
      </c>
      <c r="E127" s="1795" t="s">
        <v>48</v>
      </c>
      <c r="F127" s="1728"/>
      <c r="G127" s="1782">
        <f>ROUND(F127,2)</f>
        <v>0</v>
      </c>
      <c r="H127" s="12"/>
      <c r="I127" s="18"/>
      <c r="J127" s="6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</row>
    <row r="128" spans="1:56" s="21" customFormat="1">
      <c r="A128" s="1885"/>
      <c r="B128" s="1886"/>
      <c r="C128" s="1969"/>
      <c r="D128" s="1886"/>
      <c r="E128" s="1887"/>
      <c r="F128" s="1811"/>
      <c r="G128" s="1888"/>
      <c r="I128" s="18"/>
      <c r="J128" s="6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</row>
    <row r="129" spans="1:56" s="84" customFormat="1" ht="15.75" thickBot="1">
      <c r="A129" s="1889"/>
      <c r="B129" s="1890"/>
      <c r="C129" s="1970" t="s">
        <v>120</v>
      </c>
      <c r="D129" s="1890"/>
      <c r="E129" s="1891"/>
      <c r="F129" s="1814"/>
      <c r="G129" s="1892">
        <f>SUM(G118:G127)</f>
        <v>9600</v>
      </c>
      <c r="H129" s="12"/>
      <c r="I129" s="18"/>
      <c r="J129" s="6"/>
      <c r="K129" s="2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</row>
    <row r="130" spans="1:56" s="84" customFormat="1" ht="15.75" thickTop="1">
      <c r="A130" s="1788"/>
      <c r="B130" s="1792"/>
      <c r="C130" s="1944"/>
      <c r="D130" s="1789"/>
      <c r="E130" s="1793"/>
      <c r="F130" s="1707"/>
      <c r="G130" s="1794"/>
      <c r="H130" s="12"/>
      <c r="I130" s="18"/>
      <c r="J130" s="6"/>
      <c r="K130" s="2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</row>
    <row r="131" spans="1:56" s="21" customFormat="1">
      <c r="A131" s="1790"/>
      <c r="B131" s="1893" t="s">
        <v>201</v>
      </c>
      <c r="C131" s="1971" t="s">
        <v>202</v>
      </c>
      <c r="D131" s="1786"/>
      <c r="E131" s="1798"/>
      <c r="F131" s="1718"/>
      <c r="G131" s="1894"/>
      <c r="H131" s="12"/>
      <c r="I131" s="18"/>
      <c r="J131" s="6"/>
      <c r="K131" s="23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</row>
    <row r="132" spans="1:56" s="21" customFormat="1">
      <c r="A132" s="2078" t="s">
        <v>817</v>
      </c>
      <c r="B132" s="1895"/>
      <c r="C132" s="1972"/>
      <c r="D132" s="1896"/>
      <c r="E132" s="1897"/>
      <c r="F132" s="1898"/>
      <c r="G132" s="1899"/>
      <c r="H132" s="12"/>
      <c r="I132" s="18"/>
      <c r="J132" s="6"/>
      <c r="K132" s="23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</row>
    <row r="133" spans="1:56">
      <c r="A133" s="2079"/>
      <c r="B133" s="1900" t="s">
        <v>203</v>
      </c>
      <c r="C133" s="1973" t="s">
        <v>204</v>
      </c>
      <c r="D133" s="1901">
        <v>8</v>
      </c>
      <c r="E133" s="1901" t="s">
        <v>8</v>
      </c>
      <c r="F133" s="1744">
        <v>40</v>
      </c>
      <c r="G133" s="1902">
        <f>D133*F133</f>
        <v>320</v>
      </c>
      <c r="H133" s="617" t="s">
        <v>304</v>
      </c>
    </row>
    <row r="134" spans="1:56" ht="105">
      <c r="A134" s="1790">
        <v>2</v>
      </c>
      <c r="B134" s="1791" t="s">
        <v>203</v>
      </c>
      <c r="C134" s="1943" t="s">
        <v>206</v>
      </c>
      <c r="D134" s="1786">
        <v>38</v>
      </c>
      <c r="E134" s="1798" t="s">
        <v>6</v>
      </c>
      <c r="F134" s="1725"/>
      <c r="G134" s="1782">
        <f>ROUND((D134*F134),2)</f>
        <v>0</v>
      </c>
    </row>
    <row r="135" spans="1:56" ht="30.75" thickBot="1">
      <c r="A135" s="1788">
        <v>3</v>
      </c>
      <c r="B135" s="1792" t="s">
        <v>203</v>
      </c>
      <c r="C135" s="2034" t="s">
        <v>916</v>
      </c>
      <c r="D135" s="1789">
        <v>38</v>
      </c>
      <c r="E135" s="1793" t="s">
        <v>6</v>
      </c>
      <c r="F135" s="1728"/>
      <c r="G135" s="1782">
        <f>ROUND((D135*F135),2)</f>
        <v>0</v>
      </c>
    </row>
    <row r="136" spans="1:56" s="190" customFormat="1" ht="12" customHeight="1">
      <c r="A136" s="1809"/>
      <c r="B136" s="1810"/>
      <c r="C136" s="1937"/>
      <c r="D136" s="1760"/>
      <c r="E136" s="1761"/>
      <c r="F136" s="1811"/>
      <c r="G136" s="1763"/>
      <c r="H136" s="178"/>
      <c r="I136" s="188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</row>
    <row r="137" spans="1:56" s="190" customFormat="1" ht="15.75" thickBot="1">
      <c r="A137" s="1846"/>
      <c r="B137" s="1903"/>
      <c r="C137" s="1974" t="s">
        <v>205</v>
      </c>
      <c r="D137" s="1766"/>
      <c r="E137" s="1767"/>
      <c r="F137" s="1814"/>
      <c r="G137" s="1904">
        <f>SUM(G133:G135)</f>
        <v>320</v>
      </c>
      <c r="H137" s="178"/>
      <c r="I137" s="188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</row>
    <row r="138" spans="1:56" s="190" customFormat="1" ht="15.75" thickTop="1">
      <c r="A138" s="1905"/>
      <c r="B138" s="1906"/>
      <c r="C138" s="1915"/>
      <c r="D138" s="1906"/>
      <c r="E138" s="1905"/>
      <c r="F138" s="1907"/>
      <c r="G138" s="1908"/>
      <c r="H138" s="178"/>
      <c r="I138" s="188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</row>
    <row r="139" spans="1:56" s="190" customFormat="1" ht="18.75" customHeight="1">
      <c r="A139" s="1905"/>
      <c r="B139" s="1906"/>
      <c r="C139" s="1915"/>
      <c r="D139" s="1906"/>
      <c r="E139" s="1905"/>
      <c r="F139" s="1907"/>
      <c r="G139" s="1908"/>
      <c r="H139" s="178"/>
      <c r="I139" s="188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</row>
    <row r="140" spans="1:56" s="190" customFormat="1">
      <c r="A140" s="1905"/>
      <c r="B140" s="1906"/>
      <c r="C140" s="1975" t="s">
        <v>648</v>
      </c>
      <c r="D140" s="1909"/>
      <c r="E140" s="1910"/>
      <c r="F140" s="1911"/>
      <c r="G140" s="1912">
        <f>G33+G60+G69+G95+G114+G129+G137</f>
        <v>30360</v>
      </c>
      <c r="H140" s="178"/>
      <c r="I140" s="188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</row>
    <row r="141" spans="1:56" s="190" customFormat="1">
      <c r="A141" s="1905"/>
      <c r="B141" s="1906"/>
      <c r="C141" s="1915"/>
      <c r="D141" s="1906"/>
      <c r="E141" s="1905"/>
      <c r="F141" s="1907"/>
      <c r="G141" s="1908"/>
      <c r="H141" s="178"/>
      <c r="I141" s="188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</row>
    <row r="142" spans="1:56" s="190" customFormat="1">
      <c r="A142" s="1905"/>
      <c r="B142" s="1906"/>
      <c r="C142" s="1915"/>
      <c r="D142" s="1906"/>
      <c r="E142" s="1905"/>
      <c r="F142" s="1907"/>
      <c r="G142" s="1908"/>
      <c r="H142" s="178"/>
      <c r="I142" s="188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</row>
    <row r="143" spans="1:56" s="190" customFormat="1" ht="42" customHeight="1" thickBot="1">
      <c r="A143" s="1905"/>
      <c r="B143" s="1906"/>
      <c r="C143" s="1915"/>
      <c r="D143" s="1906"/>
      <c r="E143" s="1905"/>
      <c r="F143" s="1907"/>
      <c r="G143" s="1908"/>
      <c r="H143" s="178"/>
      <c r="I143" s="188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</row>
    <row r="144" spans="1:56" s="190" customFormat="1">
      <c r="A144" s="2060" t="s">
        <v>911</v>
      </c>
      <c r="B144" s="2061"/>
      <c r="C144" s="2061"/>
      <c r="D144" s="2061"/>
      <c r="E144" s="2061"/>
      <c r="F144" s="2062"/>
      <c r="G144" s="1906"/>
      <c r="H144" s="178"/>
      <c r="I144" s="188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</row>
    <row r="145" spans="1:56" s="190" customFormat="1">
      <c r="A145" s="2063"/>
      <c r="B145" s="2064"/>
      <c r="C145" s="2064"/>
      <c r="D145" s="2064"/>
      <c r="E145" s="2064"/>
      <c r="F145" s="2065"/>
      <c r="G145" s="1913" t="s">
        <v>304</v>
      </c>
      <c r="H145" s="178"/>
      <c r="I145" s="188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</row>
    <row r="146" spans="1:56" s="190" customFormat="1" ht="17.25" customHeight="1" thickBot="1">
      <c r="A146" s="2066"/>
      <c r="B146" s="2067"/>
      <c r="C146" s="2067"/>
      <c r="D146" s="2067"/>
      <c r="E146" s="2067"/>
      <c r="F146" s="2068"/>
      <c r="G146" s="1906"/>
      <c r="H146" s="178"/>
      <c r="I146" s="188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</row>
    <row r="147" spans="1:56" s="190" customFormat="1" ht="15.75" thickBot="1">
      <c r="A147" s="1914"/>
      <c r="B147" s="1914"/>
      <c r="C147" s="1915"/>
      <c r="D147" s="1916"/>
      <c r="E147" s="1906"/>
      <c r="F147" s="1908"/>
      <c r="G147" s="1908"/>
      <c r="H147" s="178"/>
      <c r="I147" s="188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</row>
    <row r="148" spans="1:56" s="190" customFormat="1">
      <c r="A148" s="2069" t="s">
        <v>912</v>
      </c>
      <c r="B148" s="2070"/>
      <c r="C148" s="2070"/>
      <c r="D148" s="2070"/>
      <c r="E148" s="2070"/>
      <c r="F148" s="2071"/>
      <c r="G148" s="1906"/>
      <c r="H148" s="178"/>
      <c r="I148" s="188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</row>
    <row r="149" spans="1:56" s="190" customFormat="1">
      <c r="A149" s="2072"/>
      <c r="B149" s="2073"/>
      <c r="C149" s="2073"/>
      <c r="D149" s="2073"/>
      <c r="E149" s="2073"/>
      <c r="F149" s="2074"/>
      <c r="G149" s="1917" t="s">
        <v>600</v>
      </c>
      <c r="H149" s="178"/>
      <c r="I149" s="188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</row>
    <row r="150" spans="1:56" s="190" customFormat="1" ht="31.5" customHeight="1" thickBot="1">
      <c r="A150" s="2075"/>
      <c r="B150" s="2076"/>
      <c r="C150" s="2076"/>
      <c r="D150" s="2076"/>
      <c r="E150" s="2076"/>
      <c r="F150" s="2077"/>
      <c r="G150" s="1906"/>
      <c r="H150" s="178"/>
      <c r="I150" s="188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</row>
    <row r="151" spans="1:56" s="190" customFormat="1">
      <c r="A151" s="1905"/>
      <c r="B151" s="1906"/>
      <c r="C151" s="1915"/>
      <c r="D151" s="1906"/>
      <c r="E151" s="1905"/>
      <c r="F151" s="1907"/>
      <c r="G151" s="1908"/>
      <c r="H151" s="178"/>
      <c r="I151" s="188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</row>
    <row r="152" spans="1:56" s="190" customFormat="1">
      <c r="A152" s="1905"/>
      <c r="B152" s="1906"/>
      <c r="C152" s="1915"/>
      <c r="D152" s="1906"/>
      <c r="E152" s="1905"/>
      <c r="F152" s="1907"/>
      <c r="G152" s="1908"/>
      <c r="H152" s="178"/>
      <c r="I152" s="188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</row>
  </sheetData>
  <dataConsolidate/>
  <mergeCells count="3">
    <mergeCell ref="A144:F146"/>
    <mergeCell ref="A148:F150"/>
    <mergeCell ref="A132:A133"/>
  </mergeCells>
  <phoneticPr fontId="30" type="noConversion"/>
  <pageMargins left="0.98425196850393704" right="0.19685039370078741" top="1.299212598425197" bottom="0.78740157480314965" header="0.31496062992125984" footer="0.51181102362204722"/>
  <pageSetup paperSize="9" orientation="portrait" r:id="rId1"/>
  <headerFooter alignWithMargins="0">
    <oddHeader>&amp;LR3-687/7207
Dole-Ponikva-Loče
&amp;R&amp;A</oddHeader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0" tint="-0.249977111117893"/>
  </sheetPr>
  <dimension ref="A1:BK44"/>
  <sheetViews>
    <sheetView zoomScale="115" zoomScaleNormal="115" zoomScaleSheetLayoutView="100" workbookViewId="0">
      <selection activeCell="K104" sqref="K104"/>
    </sheetView>
  </sheetViews>
  <sheetFormatPr defaultColWidth="9.140625" defaultRowHeight="12.75"/>
  <cols>
    <col min="1" max="1" width="4.7109375" style="1698" customWidth="1"/>
    <col min="2" max="2" width="9" style="445" customWidth="1"/>
    <col min="3" max="3" width="32.85546875" style="1591" customWidth="1"/>
    <col min="4" max="4" width="4.5703125" style="445" bestFit="1" customWidth="1"/>
    <col min="5" max="5" width="4.5703125" style="1698" bestFit="1" customWidth="1"/>
    <col min="6" max="6" width="11.140625" style="1223" bestFit="1" customWidth="1"/>
    <col min="7" max="7" width="16" style="1223" bestFit="1" customWidth="1"/>
    <col min="8" max="8" width="11.7109375" style="12" bestFit="1" customWidth="1"/>
    <col min="9" max="9" width="13.85546875" style="24" customWidth="1"/>
    <col min="10" max="10" width="14.42578125" style="35" customWidth="1"/>
    <col min="11" max="56" width="9.140625" style="35"/>
    <col min="57" max="16384" width="9.140625" style="21"/>
  </cols>
  <sheetData>
    <row r="1" spans="1:63" s="342" customFormat="1" ht="26.25" thickTop="1">
      <c r="A1" s="1610" t="s">
        <v>0</v>
      </c>
      <c r="B1" s="1611" t="s">
        <v>1</v>
      </c>
      <c r="C1" s="1569" t="s">
        <v>2</v>
      </c>
      <c r="D1" s="1611" t="s">
        <v>888</v>
      </c>
      <c r="E1" s="1569" t="s">
        <v>3</v>
      </c>
      <c r="F1" s="1612" t="s">
        <v>889</v>
      </c>
      <c r="G1" s="1592" t="s">
        <v>99</v>
      </c>
      <c r="H1" s="178"/>
      <c r="I1" s="1279"/>
      <c r="J1" s="221"/>
      <c r="K1" s="1280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</row>
    <row r="2" spans="1:63" s="222" customFormat="1" ht="15.75">
      <c r="A2" s="1613"/>
      <c r="B2" s="1614">
        <v>1</v>
      </c>
      <c r="C2" s="1570" t="s">
        <v>5</v>
      </c>
      <c r="D2" s="1615"/>
      <c r="E2" s="1616"/>
      <c r="F2" s="1617"/>
      <c r="G2" s="1593"/>
      <c r="H2" s="178"/>
      <c r="I2" s="220"/>
      <c r="J2" s="221"/>
      <c r="K2" s="215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</row>
    <row r="3" spans="1:63" ht="25.5">
      <c r="A3" s="1618">
        <v>1</v>
      </c>
      <c r="B3" s="1619" t="s">
        <v>34</v>
      </c>
      <c r="C3" s="1571" t="s">
        <v>61</v>
      </c>
      <c r="D3" s="1620">
        <v>77</v>
      </c>
      <c r="E3" s="1621" t="s">
        <v>29</v>
      </c>
      <c r="F3" s="1622"/>
      <c r="G3" s="1594">
        <f>ROUND((D3*F3),2)</f>
        <v>0</v>
      </c>
      <c r="I3" s="27"/>
      <c r="K3" s="30"/>
    </row>
    <row r="4" spans="1:63" ht="25.5">
      <c r="A4" s="1618">
        <v>2</v>
      </c>
      <c r="B4" s="1619" t="s">
        <v>94</v>
      </c>
      <c r="C4" s="1571" t="s">
        <v>93</v>
      </c>
      <c r="D4" s="1620">
        <v>8</v>
      </c>
      <c r="E4" s="1621" t="s">
        <v>29</v>
      </c>
      <c r="F4" s="1622"/>
      <c r="G4" s="1594">
        <f>ROUND((D4*F4),2)</f>
        <v>0</v>
      </c>
      <c r="I4" s="27"/>
      <c r="K4" s="30"/>
    </row>
    <row r="5" spans="1:63" s="22" customFormat="1" ht="25.5">
      <c r="A5" s="1618">
        <v>3</v>
      </c>
      <c r="B5" s="1619" t="s">
        <v>112</v>
      </c>
      <c r="C5" s="1571" t="s">
        <v>113</v>
      </c>
      <c r="D5" s="1620">
        <v>8</v>
      </c>
      <c r="E5" s="1621" t="s">
        <v>29</v>
      </c>
      <c r="F5" s="1628"/>
      <c r="G5" s="1594">
        <f>ROUND((D5*F5),2)</f>
        <v>0</v>
      </c>
      <c r="H5" s="36"/>
      <c r="I5" s="31"/>
      <c r="J5" s="35"/>
      <c r="K5" s="30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63" ht="26.25" thickBot="1">
      <c r="A6" s="1623">
        <v>4</v>
      </c>
      <c r="B6" s="1624" t="s">
        <v>63</v>
      </c>
      <c r="C6" s="1572" t="s">
        <v>62</v>
      </c>
      <c r="D6" s="1625">
        <v>7</v>
      </c>
      <c r="E6" s="1626" t="s">
        <v>6</v>
      </c>
      <c r="F6" s="1627"/>
      <c r="G6" s="1594">
        <f>ROUND((D6*F6),2)</f>
        <v>0</v>
      </c>
      <c r="I6" s="27"/>
      <c r="K6" s="30"/>
    </row>
    <row r="7" spans="1:63" s="222" customFormat="1">
      <c r="A7" s="1629"/>
      <c r="B7" s="1630"/>
      <c r="C7" s="1573"/>
      <c r="D7" s="1631"/>
      <c r="E7" s="1632"/>
      <c r="F7" s="1633"/>
      <c r="G7" s="1595"/>
      <c r="H7" s="178"/>
      <c r="I7" s="220"/>
      <c r="J7" s="221"/>
      <c r="K7" s="215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</row>
    <row r="8" spans="1:63" s="222" customFormat="1" ht="13.5" thickBot="1">
      <c r="A8" s="1634"/>
      <c r="B8" s="1635"/>
      <c r="C8" s="1574" t="s">
        <v>11</v>
      </c>
      <c r="D8" s="1636"/>
      <c r="E8" s="1637"/>
      <c r="F8" s="1638"/>
      <c r="G8" s="1596">
        <f>SUM(G3:G6)</f>
        <v>0</v>
      </c>
      <c r="H8" s="178"/>
      <c r="I8" s="220"/>
      <c r="J8" s="221"/>
      <c r="K8" s="215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</row>
    <row r="9" spans="1:63" s="222" customFormat="1" ht="16.5" thickTop="1">
      <c r="A9" s="1640"/>
      <c r="B9" s="1641" t="s">
        <v>12</v>
      </c>
      <c r="C9" s="1575" t="s">
        <v>13</v>
      </c>
      <c r="D9" s="1642"/>
      <c r="E9" s="1643"/>
      <c r="F9" s="1617"/>
      <c r="G9" s="1597"/>
      <c r="H9" s="178"/>
      <c r="I9" s="220"/>
      <c r="J9" s="221"/>
      <c r="K9" s="215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</row>
    <row r="10" spans="1:63" s="22" customFormat="1" ht="25.5">
      <c r="A10" s="1644">
        <v>1</v>
      </c>
      <c r="B10" s="1645" t="s">
        <v>108</v>
      </c>
      <c r="C10" s="1571" t="s">
        <v>107</v>
      </c>
      <c r="D10" s="1646">
        <v>101</v>
      </c>
      <c r="E10" s="1621" t="s">
        <v>340</v>
      </c>
      <c r="F10" s="1628"/>
      <c r="G10" s="1594">
        <f>ROUND((D10*F10),2)</f>
        <v>0</v>
      </c>
      <c r="H10" s="36"/>
      <c r="I10" s="31"/>
      <c r="J10" s="32"/>
      <c r="K10" s="30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</row>
    <row r="11" spans="1:63" s="22" customFormat="1" ht="25.5">
      <c r="A11" s="1644">
        <v>2</v>
      </c>
      <c r="B11" s="1650" t="s">
        <v>51</v>
      </c>
      <c r="C11" s="1571" t="s">
        <v>74</v>
      </c>
      <c r="D11" s="1651">
        <v>435</v>
      </c>
      <c r="E11" s="1621" t="s">
        <v>355</v>
      </c>
      <c r="F11" s="1628"/>
      <c r="G11" s="1594">
        <f>ROUND((D11*F11),2)</f>
        <v>0</v>
      </c>
      <c r="H11" s="36"/>
      <c r="I11" s="31"/>
      <c r="J11" s="32"/>
      <c r="K11" s="34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</row>
    <row r="12" spans="1:63" ht="25.5">
      <c r="A12" s="1644">
        <v>3</v>
      </c>
      <c r="B12" s="1652" t="s">
        <v>136</v>
      </c>
      <c r="C12" s="1577" t="s">
        <v>135</v>
      </c>
      <c r="D12" s="1646">
        <v>174</v>
      </c>
      <c r="E12" s="1621" t="s">
        <v>340</v>
      </c>
      <c r="F12" s="1622"/>
      <c r="G12" s="1594">
        <f>ROUND((D12*F12),2)</f>
        <v>0</v>
      </c>
      <c r="I12" s="27"/>
      <c r="K12" s="30"/>
    </row>
    <row r="13" spans="1:63" ht="25.5">
      <c r="A13" s="1644">
        <v>4</v>
      </c>
      <c r="B13" s="1652" t="s">
        <v>40</v>
      </c>
      <c r="C13" s="1577" t="s">
        <v>91</v>
      </c>
      <c r="D13" s="1646">
        <v>30</v>
      </c>
      <c r="E13" s="1621" t="s">
        <v>355</v>
      </c>
      <c r="F13" s="1622"/>
      <c r="G13" s="1594">
        <f>ROUND((D13*F13),2)</f>
        <v>0</v>
      </c>
      <c r="I13" s="27"/>
      <c r="J13" s="24"/>
      <c r="K13" s="30"/>
    </row>
    <row r="14" spans="1:63" ht="9.75" customHeight="1">
      <c r="A14" s="2088" t="s">
        <v>913</v>
      </c>
      <c r="B14" s="1653"/>
      <c r="C14" s="1578"/>
      <c r="D14" s="1648"/>
      <c r="E14" s="1649"/>
      <c r="F14" s="1627"/>
      <c r="G14" s="1598"/>
      <c r="H14" s="21"/>
      <c r="I14" s="21"/>
      <c r="J14" s="21"/>
      <c r="K14" s="21"/>
      <c r="L14" s="21"/>
      <c r="M14" s="21"/>
      <c r="N14" s="21"/>
      <c r="O14" s="12"/>
      <c r="P14" s="27"/>
      <c r="R14" s="30"/>
      <c r="BE14" s="35"/>
      <c r="BF14" s="35"/>
      <c r="BG14" s="35"/>
      <c r="BH14" s="35"/>
      <c r="BI14" s="35"/>
      <c r="BJ14" s="35"/>
      <c r="BK14" s="35"/>
    </row>
    <row r="15" spans="1:63" ht="19.5" customHeight="1">
      <c r="A15" s="2090"/>
      <c r="B15" s="1654">
        <v>29121</v>
      </c>
      <c r="C15" s="1579" t="s">
        <v>850</v>
      </c>
      <c r="D15" s="1646">
        <v>218</v>
      </c>
      <c r="E15" s="1621" t="s">
        <v>53</v>
      </c>
      <c r="F15" s="1622"/>
      <c r="G15" s="1599">
        <f>ROUND((D15*F15),2)</f>
        <v>0</v>
      </c>
      <c r="H15" s="21"/>
      <c r="I15" s="21"/>
      <c r="J15" s="21"/>
      <c r="K15" s="21"/>
      <c r="L15" s="21"/>
      <c r="M15" s="21"/>
      <c r="N15" s="21"/>
      <c r="O15" s="12"/>
      <c r="P15" s="27"/>
      <c r="R15" s="29"/>
      <c r="BE15" s="35"/>
      <c r="BF15" s="35"/>
      <c r="BG15" s="35"/>
      <c r="BH15" s="35"/>
      <c r="BI15" s="35"/>
      <c r="BJ15" s="35"/>
      <c r="BK15" s="35"/>
    </row>
    <row r="16" spans="1:63" ht="25.5">
      <c r="A16" s="1644">
        <v>6</v>
      </c>
      <c r="B16" s="1654">
        <v>29133</v>
      </c>
      <c r="C16" s="1579" t="s">
        <v>41</v>
      </c>
      <c r="D16" s="1646">
        <v>101</v>
      </c>
      <c r="E16" s="1621" t="s">
        <v>340</v>
      </c>
      <c r="F16" s="1622"/>
      <c r="G16" s="1594">
        <f>ROUND((D16*F16),2)</f>
        <v>0</v>
      </c>
      <c r="H16" s="75"/>
      <c r="I16" s="21"/>
      <c r="J16" s="21"/>
      <c r="K16" s="21"/>
      <c r="L16" s="21"/>
      <c r="M16" s="21"/>
      <c r="N16" s="21"/>
      <c r="O16" s="12"/>
      <c r="P16" s="27"/>
      <c r="R16" s="29"/>
      <c r="BE16" s="35"/>
      <c r="BF16" s="35"/>
      <c r="BG16" s="35"/>
      <c r="BH16" s="35"/>
      <c r="BI16" s="35"/>
      <c r="BJ16" s="35"/>
      <c r="BK16" s="35"/>
    </row>
    <row r="17" spans="1:56" s="73" customFormat="1" ht="11.25" customHeight="1" thickBot="1">
      <c r="A17" s="2088" t="s">
        <v>908</v>
      </c>
      <c r="B17" s="1653"/>
      <c r="C17" s="1578"/>
      <c r="D17" s="1648"/>
      <c r="E17" s="1626"/>
      <c r="F17" s="1627"/>
      <c r="G17" s="1600"/>
      <c r="H17" s="12"/>
      <c r="I17" s="24"/>
      <c r="J17" s="35"/>
      <c r="K17" s="29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 s="74" customFormat="1" ht="26.25" thickBot="1">
      <c r="A18" s="2089"/>
      <c r="B18" s="1647" t="s">
        <v>42</v>
      </c>
      <c r="C18" s="1576" t="s">
        <v>890</v>
      </c>
      <c r="D18" s="1648">
        <v>8</v>
      </c>
      <c r="E18" s="1649" t="s">
        <v>340</v>
      </c>
      <c r="F18" s="1627"/>
      <c r="G18" s="1599">
        <f>ROUND((D18*F18),2)</f>
        <v>0</v>
      </c>
      <c r="H18" s="12"/>
      <c r="I18" s="24"/>
      <c r="J18" s="35"/>
      <c r="K18" s="29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 s="222" customFormat="1">
      <c r="A19" s="1655"/>
      <c r="B19" s="1656"/>
      <c r="C19" s="1580"/>
      <c r="D19" s="1631"/>
      <c r="E19" s="1632"/>
      <c r="F19" s="1633"/>
      <c r="G19" s="1601"/>
      <c r="H19" s="178"/>
      <c r="I19" s="220"/>
      <c r="J19" s="221"/>
      <c r="K19" s="215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</row>
    <row r="20" spans="1:56" s="222" customFormat="1" ht="13.5" thickBot="1">
      <c r="A20" s="1657"/>
      <c r="B20" s="1635"/>
      <c r="C20" s="1574" t="s">
        <v>14</v>
      </c>
      <c r="D20" s="1636"/>
      <c r="E20" s="1637"/>
      <c r="F20" s="1638"/>
      <c r="G20" s="1596">
        <f>SUM(G10:G18)</f>
        <v>0</v>
      </c>
      <c r="H20" s="178"/>
      <c r="I20" s="220"/>
      <c r="J20" s="221"/>
      <c r="K20" s="215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</row>
    <row r="21" spans="1:56" s="222" customFormat="1" ht="16.5" thickTop="1">
      <c r="A21" s="1640"/>
      <c r="B21" s="1641" t="s">
        <v>15</v>
      </c>
      <c r="C21" s="1575" t="s">
        <v>23</v>
      </c>
      <c r="D21" s="1642"/>
      <c r="E21" s="1643"/>
      <c r="F21" s="1617"/>
      <c r="G21" s="1602"/>
      <c r="H21" s="178"/>
      <c r="I21" s="220"/>
      <c r="J21" s="221"/>
      <c r="K21" s="215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</row>
    <row r="22" spans="1:56" ht="38.25">
      <c r="A22" s="1658">
        <v>1</v>
      </c>
      <c r="B22" s="1659" t="s">
        <v>75</v>
      </c>
      <c r="C22" s="1577" t="s">
        <v>76</v>
      </c>
      <c r="D22" s="1646">
        <v>88</v>
      </c>
      <c r="E22" s="1660" t="s">
        <v>340</v>
      </c>
      <c r="F22" s="1622"/>
      <c r="G22" s="1594">
        <f t="shared" ref="G22:G27" si="0">ROUND((D22*F22),2)</f>
        <v>0</v>
      </c>
      <c r="I22" s="27"/>
      <c r="K22" s="29"/>
    </row>
    <row r="23" spans="1:56" s="17" customFormat="1" ht="25.5">
      <c r="A23" s="1658">
        <v>2</v>
      </c>
      <c r="B23" s="1652" t="s">
        <v>199</v>
      </c>
      <c r="C23" s="1577" t="s">
        <v>200</v>
      </c>
      <c r="D23" s="1646">
        <v>398</v>
      </c>
      <c r="E23" s="1621" t="s">
        <v>355</v>
      </c>
      <c r="F23" s="1622"/>
      <c r="G23" s="1594">
        <f t="shared" si="0"/>
        <v>0</v>
      </c>
      <c r="H23" s="19"/>
      <c r="I23" s="18"/>
      <c r="J23" s="20"/>
      <c r="K23" s="23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ht="38.25">
      <c r="A24" s="1658">
        <v>3</v>
      </c>
      <c r="B24" s="1652" t="s">
        <v>195</v>
      </c>
      <c r="C24" s="1577" t="s">
        <v>196</v>
      </c>
      <c r="D24" s="1646">
        <v>9</v>
      </c>
      <c r="E24" s="1660" t="s">
        <v>35</v>
      </c>
      <c r="F24" s="1622"/>
      <c r="G24" s="1594">
        <f t="shared" si="0"/>
        <v>0</v>
      </c>
      <c r="I24" s="18"/>
      <c r="K24" s="23"/>
    </row>
    <row r="25" spans="1:56" ht="25.5">
      <c r="A25" s="1658">
        <v>4</v>
      </c>
      <c r="B25" s="1652" t="s">
        <v>197</v>
      </c>
      <c r="C25" s="1577" t="s">
        <v>198</v>
      </c>
      <c r="D25" s="1646">
        <v>2</v>
      </c>
      <c r="E25" s="1660" t="s">
        <v>35</v>
      </c>
      <c r="F25" s="1622"/>
      <c r="G25" s="1594">
        <f t="shared" si="0"/>
        <v>0</v>
      </c>
      <c r="I25" s="18"/>
      <c r="K25" s="23"/>
    </row>
    <row r="26" spans="1:56" ht="38.25">
      <c r="A26" s="1658">
        <v>5</v>
      </c>
      <c r="B26" s="1659" t="s">
        <v>181</v>
      </c>
      <c r="C26" s="1577" t="s">
        <v>180</v>
      </c>
      <c r="D26" s="1646">
        <v>398</v>
      </c>
      <c r="E26" s="1660" t="s">
        <v>355</v>
      </c>
      <c r="F26" s="1622"/>
      <c r="G26" s="1594">
        <f t="shared" si="0"/>
        <v>0</v>
      </c>
      <c r="I26" s="18"/>
      <c r="K26" s="23"/>
    </row>
    <row r="27" spans="1:56" ht="26.25" thickBot="1">
      <c r="A27" s="1661">
        <v>6</v>
      </c>
      <c r="B27" s="1647" t="s">
        <v>96</v>
      </c>
      <c r="C27" s="1576" t="s">
        <v>95</v>
      </c>
      <c r="D27" s="1648">
        <v>28</v>
      </c>
      <c r="E27" s="1649" t="s">
        <v>35</v>
      </c>
      <c r="F27" s="1627"/>
      <c r="G27" s="1594">
        <f t="shared" si="0"/>
        <v>0</v>
      </c>
      <c r="K27" s="29"/>
    </row>
    <row r="28" spans="1:56" s="222" customFormat="1" ht="13.5" thickBot="1">
      <c r="A28" s="1662"/>
      <c r="B28" s="1663"/>
      <c r="C28" s="1581" t="s">
        <v>24</v>
      </c>
      <c r="D28" s="1664"/>
      <c r="E28" s="1665"/>
      <c r="F28" s="1666"/>
      <c r="G28" s="1603">
        <f>SUM(G22:G27)</f>
        <v>0</v>
      </c>
      <c r="H28" s="178"/>
      <c r="I28" s="220"/>
      <c r="J28" s="221"/>
      <c r="K28" s="215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</row>
    <row r="29" spans="1:56" s="379" customFormat="1" ht="16.5" thickTop="1">
      <c r="A29" s="1639"/>
      <c r="B29" s="1667"/>
      <c r="C29" s="1582"/>
      <c r="D29" s="1668"/>
      <c r="E29" s="1669"/>
      <c r="F29" s="1670"/>
      <c r="G29" s="1604"/>
      <c r="H29" s="221"/>
      <c r="I29" s="221"/>
      <c r="J29" s="221"/>
      <c r="K29" s="378"/>
      <c r="L29" s="220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</row>
    <row r="30" spans="1:56" s="379" customFormat="1" ht="15.75">
      <c r="A30" s="1671"/>
      <c r="B30" s="1672" t="s">
        <v>27</v>
      </c>
      <c r="C30" s="1583" t="s">
        <v>83</v>
      </c>
      <c r="D30" s="1673"/>
      <c r="E30" s="1674"/>
      <c r="F30" s="1675"/>
      <c r="G30" s="1605"/>
      <c r="H30" s="221"/>
      <c r="I30" s="221"/>
      <c r="J30" s="221"/>
      <c r="K30" s="378"/>
      <c r="L30" s="220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</row>
    <row r="31" spans="1:56" s="25" customFormat="1" ht="25.5">
      <c r="A31" s="1618">
        <v>1</v>
      </c>
      <c r="B31" s="1676" t="s">
        <v>84</v>
      </c>
      <c r="C31" s="1584" t="s">
        <v>85</v>
      </c>
      <c r="D31" s="1677">
        <v>1</v>
      </c>
      <c r="E31" s="1678" t="s">
        <v>48</v>
      </c>
      <c r="F31" s="1679"/>
      <c r="G31" s="1594">
        <f>ROUND((D31*F31),2)</f>
        <v>0</v>
      </c>
      <c r="H31" s="35"/>
      <c r="I31" s="35"/>
      <c r="J31" s="35"/>
      <c r="K31" s="24"/>
      <c r="L31" s="2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 s="25" customFormat="1" ht="38.25">
      <c r="A32" s="1618">
        <v>2</v>
      </c>
      <c r="B32" s="1676" t="s">
        <v>130</v>
      </c>
      <c r="C32" s="1584" t="s">
        <v>86</v>
      </c>
      <c r="D32" s="1680">
        <v>1</v>
      </c>
      <c r="E32" s="1678" t="s">
        <v>48</v>
      </c>
      <c r="F32" s="1679"/>
      <c r="G32" s="1594">
        <f>ROUND((D32*F32),2)</f>
        <v>0</v>
      </c>
      <c r="H32" s="35"/>
      <c r="I32" s="35"/>
      <c r="J32" s="35"/>
      <c r="K32" s="24"/>
      <c r="L32" s="2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 s="25" customFormat="1" ht="51">
      <c r="A33" s="1618">
        <v>3</v>
      </c>
      <c r="B33" s="1676" t="s">
        <v>88</v>
      </c>
      <c r="C33" s="1584" t="s">
        <v>234</v>
      </c>
      <c r="D33" s="1680">
        <v>1</v>
      </c>
      <c r="E33" s="1678" t="s">
        <v>48</v>
      </c>
      <c r="F33" s="1679"/>
      <c r="G33" s="1594">
        <f>ROUND((D33*F33),2)</f>
        <v>0</v>
      </c>
      <c r="H33" s="35"/>
      <c r="I33" s="35"/>
      <c r="J33" s="35"/>
      <c r="K33" s="24"/>
      <c r="L33" s="2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s="25" customFormat="1" ht="76.5">
      <c r="A34" s="1618">
        <v>4</v>
      </c>
      <c r="B34" s="1681" t="s">
        <v>155</v>
      </c>
      <c r="C34" s="1585" t="s">
        <v>604</v>
      </c>
      <c r="D34" s="1682">
        <v>6</v>
      </c>
      <c r="E34" s="1683" t="s">
        <v>89</v>
      </c>
      <c r="F34" s="1679"/>
      <c r="G34" s="1594">
        <f>ROUND((D34*F34),2)</f>
        <v>0</v>
      </c>
      <c r="H34" s="35"/>
      <c r="I34" s="35"/>
      <c r="J34" s="35"/>
      <c r="K34" s="24"/>
      <c r="L34" s="2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s="25" customFormat="1" ht="77.25" thickBot="1">
      <c r="A35" s="1623">
        <v>5</v>
      </c>
      <c r="B35" s="1684" t="s">
        <v>155</v>
      </c>
      <c r="C35" s="1586" t="s">
        <v>236</v>
      </c>
      <c r="D35" s="1685">
        <v>6</v>
      </c>
      <c r="E35" s="1686" t="s">
        <v>89</v>
      </c>
      <c r="F35" s="1687"/>
      <c r="G35" s="1594">
        <f>ROUND((D35*F35),2)</f>
        <v>0</v>
      </c>
      <c r="H35" s="35"/>
      <c r="I35" s="35"/>
      <c r="J35" s="35"/>
      <c r="K35" s="24"/>
      <c r="L35" s="2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</row>
    <row r="36" spans="1:56" s="222" customFormat="1" ht="8.1" customHeight="1">
      <c r="A36" s="1629"/>
      <c r="B36" s="1688"/>
      <c r="C36" s="1587"/>
      <c r="D36" s="1688"/>
      <c r="E36" s="1689"/>
      <c r="F36" s="1690"/>
      <c r="G36" s="1606"/>
      <c r="H36" s="178"/>
      <c r="I36" s="220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</row>
    <row r="37" spans="1:56" s="222" customFormat="1" ht="13.5" thickBot="1">
      <c r="A37" s="1634"/>
      <c r="B37" s="1691"/>
      <c r="C37" s="1588" t="s">
        <v>90</v>
      </c>
      <c r="D37" s="1691"/>
      <c r="E37" s="1692"/>
      <c r="F37" s="1693"/>
      <c r="G37" s="1607">
        <f>ROUND(SUM(G31:G35),2)</f>
        <v>0</v>
      </c>
      <c r="H37" s="178"/>
      <c r="I37" s="220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</row>
    <row r="38" spans="1:56" s="222" customFormat="1" ht="13.5" thickTop="1">
      <c r="A38" s="1694"/>
      <c r="B38" s="1351"/>
      <c r="C38" s="1589"/>
      <c r="D38" s="1351"/>
      <c r="E38" s="1694"/>
      <c r="F38" s="1608"/>
      <c r="G38" s="1608"/>
      <c r="H38" s="178"/>
      <c r="I38" s="220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</row>
    <row r="39" spans="1:56" s="222" customFormat="1">
      <c r="A39" s="1694"/>
      <c r="B39" s="1351"/>
      <c r="C39" s="1589"/>
      <c r="D39" s="1351"/>
      <c r="E39" s="1694"/>
      <c r="F39" s="1608"/>
      <c r="G39" s="1608"/>
      <c r="H39" s="178"/>
      <c r="I39" s="220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</row>
    <row r="40" spans="1:56" s="222" customFormat="1" ht="15.75">
      <c r="A40" s="1694"/>
      <c r="B40" s="1351"/>
      <c r="C40" s="1590" t="s">
        <v>648</v>
      </c>
      <c r="D40" s="1695"/>
      <c r="E40" s="1696"/>
      <c r="F40" s="1697"/>
      <c r="G40" s="1609">
        <f>G8+G20+G28+G37</f>
        <v>0</v>
      </c>
      <c r="H40" s="178"/>
      <c r="I40" s="220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</row>
    <row r="41" spans="1:56" s="222" customFormat="1" ht="13.5" thickBot="1">
      <c r="A41" s="1694"/>
      <c r="B41" s="1351"/>
      <c r="C41" s="1589"/>
      <c r="D41" s="1351"/>
      <c r="E41" s="1694"/>
      <c r="F41" s="1608"/>
      <c r="G41" s="1608"/>
      <c r="H41" s="178"/>
      <c r="I41" s="220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</row>
    <row r="42" spans="1:56" ht="20.100000000000001" customHeight="1">
      <c r="A42" s="2051" t="s">
        <v>305</v>
      </c>
      <c r="B42" s="2080"/>
      <c r="C42" s="2080"/>
      <c r="D42" s="2080"/>
      <c r="E42" s="2080"/>
      <c r="F42" s="2081"/>
    </row>
    <row r="43" spans="1:56" ht="20.100000000000001" customHeight="1">
      <c r="A43" s="2082"/>
      <c r="B43" s="2083"/>
      <c r="C43" s="2083"/>
      <c r="D43" s="2083"/>
      <c r="E43" s="2083"/>
      <c r="F43" s="2084"/>
    </row>
    <row r="44" spans="1:56" ht="20.100000000000001" customHeight="1" thickBot="1">
      <c r="A44" s="2085"/>
      <c r="B44" s="2086"/>
      <c r="C44" s="2086"/>
      <c r="D44" s="2086"/>
      <c r="E44" s="2086"/>
      <c r="F44" s="2087"/>
    </row>
  </sheetData>
  <sheetProtection password="C676" sheet="1" objects="1" scenarios="1"/>
  <dataConsolidate/>
  <mergeCells count="3">
    <mergeCell ref="A42:F44"/>
    <mergeCell ref="A17:A18"/>
    <mergeCell ref="A14:A15"/>
  </mergeCells>
  <phoneticPr fontId="30" type="noConversion"/>
  <pageMargins left="0.98425196850393704" right="0.19685039370078741" top="1.299212598425197" bottom="0.78740157480314965" header="0.31496062992125984" footer="0.51181102362204722"/>
  <pageSetup paperSize="9" orientation="portrait" r:id="rId1"/>
  <headerFooter alignWithMargins="0">
    <oddHeader>&amp;LR3-687/7207
Dole-Ponikva-Loče
&amp;R&amp;A</oddHeader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tabColor theme="3" tint="0.59999389629810485"/>
  </sheetPr>
  <dimension ref="A1:H61"/>
  <sheetViews>
    <sheetView view="pageLayout" zoomScaleNormal="100" workbookViewId="0">
      <selection activeCell="H28" sqref="H28"/>
    </sheetView>
  </sheetViews>
  <sheetFormatPr defaultRowHeight="12.75"/>
  <cols>
    <col min="1" max="1" width="3.42578125" bestFit="1" customWidth="1"/>
    <col min="2" max="2" width="39.140625" bestFit="1" customWidth="1"/>
    <col min="3" max="3" width="6.140625" bestFit="1" customWidth="1"/>
    <col min="4" max="4" width="6.140625" style="151" bestFit="1" customWidth="1"/>
    <col min="5" max="5" width="6.5703125" style="151" bestFit="1" customWidth="1"/>
    <col min="6" max="6" width="8.7109375" style="1309" bestFit="1" customWidth="1"/>
    <col min="7" max="7" width="14" style="1293" customWidth="1"/>
    <col min="8" max="8" width="4.7109375" customWidth="1"/>
  </cols>
  <sheetData>
    <row r="1" spans="1:7" ht="25.5">
      <c r="A1" s="110" t="s">
        <v>261</v>
      </c>
      <c r="B1" s="111" t="s">
        <v>262</v>
      </c>
      <c r="C1" s="112" t="s">
        <v>263</v>
      </c>
      <c r="D1" s="148" t="s">
        <v>97</v>
      </c>
      <c r="E1" s="149" t="s">
        <v>264</v>
      </c>
      <c r="F1" s="1294" t="s">
        <v>265</v>
      </c>
      <c r="G1" s="1284" t="s">
        <v>266</v>
      </c>
    </row>
    <row r="2" spans="1:7" ht="15.75">
      <c r="A2" s="114"/>
      <c r="B2" s="117" t="s">
        <v>147</v>
      </c>
      <c r="C2" s="116"/>
      <c r="D2" s="150"/>
      <c r="E2" s="150"/>
      <c r="F2" s="1295"/>
      <c r="G2" s="1285"/>
    </row>
    <row r="3" spans="1:7">
      <c r="A3" s="114"/>
      <c r="B3" s="115"/>
      <c r="C3" s="116"/>
      <c r="D3" s="150"/>
      <c r="E3" s="150"/>
      <c r="F3" s="1295"/>
      <c r="G3" s="1285"/>
    </row>
    <row r="4" spans="1:7">
      <c r="A4" s="114"/>
      <c r="B4" s="2091" t="s">
        <v>267</v>
      </c>
      <c r="C4" s="2091"/>
      <c r="D4" s="2091"/>
      <c r="E4" s="2091"/>
      <c r="F4" s="2092"/>
      <c r="G4" s="2092"/>
    </row>
    <row r="5" spans="1:7">
      <c r="A5" s="114"/>
      <c r="B5" s="2092"/>
      <c r="C5" s="2092"/>
      <c r="D5" s="2092"/>
      <c r="E5" s="2092"/>
      <c r="F5" s="2092"/>
      <c r="G5" s="2092"/>
    </row>
    <row r="6" spans="1:7">
      <c r="A6" s="113"/>
      <c r="B6" s="2092"/>
      <c r="C6" s="2092"/>
      <c r="D6" s="2092"/>
      <c r="E6" s="2092"/>
      <c r="F6" s="2092"/>
      <c r="G6" s="2092"/>
    </row>
    <row r="7" spans="1:7" ht="12" customHeight="1">
      <c r="A7" s="120"/>
      <c r="B7" s="121"/>
      <c r="C7" s="122"/>
      <c r="D7" s="122"/>
      <c r="E7" s="122"/>
      <c r="F7" s="1296"/>
      <c r="G7" s="1286"/>
    </row>
    <row r="8" spans="1:7">
      <c r="A8" s="113" t="s">
        <v>268</v>
      </c>
      <c r="B8" s="123" t="s">
        <v>5</v>
      </c>
      <c r="C8" s="118"/>
      <c r="D8" s="118"/>
      <c r="E8" s="118"/>
      <c r="F8" s="1297"/>
      <c r="G8" s="1287">
        <f>G29</f>
        <v>960</v>
      </c>
    </row>
    <row r="9" spans="1:7">
      <c r="A9" s="113" t="s">
        <v>269</v>
      </c>
      <c r="B9" s="124" t="s">
        <v>13</v>
      </c>
      <c r="C9" s="118"/>
      <c r="D9" s="118"/>
      <c r="E9" s="118"/>
      <c r="F9" s="1297"/>
      <c r="G9" s="1287">
        <f>G37</f>
        <v>0</v>
      </c>
    </row>
    <row r="10" spans="1:7">
      <c r="A10" s="113" t="s">
        <v>270</v>
      </c>
      <c r="B10" s="124" t="s">
        <v>271</v>
      </c>
      <c r="C10" s="118"/>
      <c r="D10" s="118"/>
      <c r="E10" s="118"/>
      <c r="F10" s="1297"/>
      <c r="G10" s="1287">
        <f>G44</f>
        <v>0</v>
      </c>
    </row>
    <row r="11" spans="1:7">
      <c r="A11" s="113" t="s">
        <v>272</v>
      </c>
      <c r="B11" s="125" t="s">
        <v>273</v>
      </c>
      <c r="C11" s="118"/>
      <c r="D11" s="118"/>
      <c r="E11" s="118"/>
      <c r="F11" s="1297"/>
      <c r="G11" s="1287">
        <f>G56</f>
        <v>0</v>
      </c>
    </row>
    <row r="12" spans="1:7">
      <c r="A12" s="113"/>
      <c r="B12" s="124"/>
      <c r="C12" s="118"/>
      <c r="D12" s="118"/>
      <c r="E12" s="118"/>
      <c r="F12" s="1297"/>
      <c r="G12" s="1287"/>
    </row>
    <row r="13" spans="1:7">
      <c r="A13" s="127"/>
      <c r="B13" s="128"/>
      <c r="C13" s="129"/>
      <c r="D13" s="129"/>
      <c r="E13" s="129"/>
      <c r="F13" s="1298"/>
      <c r="G13" s="1288"/>
    </row>
    <row r="14" spans="1:7" ht="13.5" thickBot="1">
      <c r="A14" s="119"/>
      <c r="B14" s="121"/>
      <c r="C14" s="122"/>
      <c r="D14" s="122"/>
      <c r="E14" s="122"/>
      <c r="F14" s="1296"/>
      <c r="G14" s="1286"/>
    </row>
    <row r="15" spans="1:7" ht="15.75" thickBot="1">
      <c r="A15" s="119"/>
      <c r="B15" s="709" t="s">
        <v>856</v>
      </c>
      <c r="C15" s="710"/>
      <c r="D15" s="710"/>
      <c r="E15" s="710"/>
      <c r="F15" s="1299"/>
      <c r="G15" s="1282">
        <f>SUM(G8:G11)</f>
        <v>960</v>
      </c>
    </row>
    <row r="16" spans="1:7">
      <c r="A16" s="126"/>
      <c r="B16" s="46" t="s">
        <v>274</v>
      </c>
      <c r="C16" s="130"/>
      <c r="D16" s="130"/>
      <c r="E16" s="131">
        <v>0.22</v>
      </c>
      <c r="F16" s="1300"/>
      <c r="G16" s="1283">
        <f>0.22*G15</f>
        <v>211.2</v>
      </c>
    </row>
    <row r="17" spans="1:8" ht="13.5" thickBot="1">
      <c r="A17" s="119"/>
      <c r="B17" s="121"/>
      <c r="C17" s="122"/>
      <c r="D17" s="122"/>
      <c r="E17" s="122"/>
      <c r="F17" s="1296"/>
      <c r="G17" s="1286"/>
    </row>
    <row r="18" spans="1:8" ht="16.5" thickBot="1">
      <c r="A18" s="119"/>
      <c r="B18" s="711" t="s">
        <v>855</v>
      </c>
      <c r="C18" s="712" t="s">
        <v>275</v>
      </c>
      <c r="D18" s="713"/>
      <c r="E18" s="713"/>
      <c r="F18" s="1301"/>
      <c r="G18" s="1281">
        <f>ROUND(SUM(G15:G16),2)</f>
        <v>1171.2</v>
      </c>
    </row>
    <row r="19" spans="1:8">
      <c r="A19" s="119"/>
      <c r="B19" s="121"/>
      <c r="C19" s="122"/>
      <c r="D19" s="122"/>
      <c r="E19" s="122"/>
      <c r="F19" s="1296"/>
      <c r="G19" s="1286"/>
    </row>
    <row r="20" spans="1:8">
      <c r="A20" s="119"/>
      <c r="B20" s="121"/>
      <c r="C20" s="122"/>
      <c r="D20" s="122"/>
      <c r="E20" s="122"/>
      <c r="F20" s="1296"/>
      <c r="G20" s="1286"/>
    </row>
    <row r="21" spans="1:8">
      <c r="A21" s="120"/>
      <c r="C21" s="122"/>
      <c r="D21" s="122"/>
      <c r="E21" s="122"/>
      <c r="F21" s="1296"/>
      <c r="G21" s="1286"/>
    </row>
    <row r="22" spans="1:8">
      <c r="A22" s="133" t="s">
        <v>268</v>
      </c>
      <c r="B22" s="1159" t="s">
        <v>5</v>
      </c>
      <c r="C22" s="122"/>
      <c r="D22" s="134"/>
      <c r="E22" s="134"/>
      <c r="F22" s="1302"/>
      <c r="G22" s="1194"/>
    </row>
    <row r="23" spans="1:8">
      <c r="A23" s="135">
        <v>1</v>
      </c>
      <c r="B23" s="128" t="s">
        <v>276</v>
      </c>
      <c r="C23" s="127"/>
      <c r="D23" s="153" t="s">
        <v>853</v>
      </c>
      <c r="E23" s="154" t="s">
        <v>277</v>
      </c>
      <c r="F23" s="1303"/>
      <c r="G23" s="1290">
        <f>F23</f>
        <v>0</v>
      </c>
    </row>
    <row r="24" spans="1:8">
      <c r="A24" s="135">
        <v>2</v>
      </c>
      <c r="B24" s="128" t="s">
        <v>278</v>
      </c>
      <c r="C24" s="127"/>
      <c r="D24" s="154" t="s">
        <v>89</v>
      </c>
      <c r="E24" s="154">
        <v>230</v>
      </c>
      <c r="F24" s="1303"/>
      <c r="G24" s="1291">
        <f>ROUND(F24*E24,2)</f>
        <v>0</v>
      </c>
    </row>
    <row r="25" spans="1:8" ht="51">
      <c r="A25" s="135">
        <v>3</v>
      </c>
      <c r="B25" s="136" t="s">
        <v>279</v>
      </c>
      <c r="C25" s="127"/>
      <c r="D25" s="154" t="s">
        <v>48</v>
      </c>
      <c r="E25" s="154">
        <v>14</v>
      </c>
      <c r="F25" s="1303"/>
      <c r="G25" s="1291">
        <f>ROUND(F25*E25,2)</f>
        <v>0</v>
      </c>
    </row>
    <row r="26" spans="1:8" ht="25.5">
      <c r="A26" s="135">
        <v>4</v>
      </c>
      <c r="B26" s="143" t="s">
        <v>280</v>
      </c>
      <c r="C26" s="127"/>
      <c r="D26" s="153" t="s">
        <v>853</v>
      </c>
      <c r="E26" s="153" t="s">
        <v>277</v>
      </c>
      <c r="F26" s="1303"/>
      <c r="G26" s="1292">
        <f>F26</f>
        <v>0</v>
      </c>
    </row>
    <row r="27" spans="1:8">
      <c r="A27" s="135">
        <v>5</v>
      </c>
      <c r="B27" s="143" t="s">
        <v>281</v>
      </c>
      <c r="C27" s="127"/>
      <c r="D27" s="153" t="s">
        <v>48</v>
      </c>
      <c r="E27" s="153">
        <v>1</v>
      </c>
      <c r="F27" s="1303"/>
      <c r="G27" s="1292">
        <f>E27*F27</f>
        <v>0</v>
      </c>
    </row>
    <row r="28" spans="1:8" s="190" customFormat="1" ht="38.25">
      <c r="A28" s="1520" t="s">
        <v>900</v>
      </c>
      <c r="B28" s="1195" t="s">
        <v>854</v>
      </c>
      <c r="C28" s="1196"/>
      <c r="D28" s="1197" t="s">
        <v>8</v>
      </c>
      <c r="E28" s="1198">
        <v>24</v>
      </c>
      <c r="F28" s="1304">
        <v>40</v>
      </c>
      <c r="G28" s="1192">
        <f>ROUND(F28*E28,2)</f>
        <v>960</v>
      </c>
      <c r="H28" s="2033" t="s">
        <v>597</v>
      </c>
    </row>
    <row r="29" spans="1:8" s="1207" customFormat="1">
      <c r="A29" s="1203"/>
      <c r="B29" s="1204" t="s">
        <v>282</v>
      </c>
      <c r="C29" s="1205"/>
      <c r="D29" s="1206"/>
      <c r="E29" s="1206"/>
      <c r="F29" s="1306"/>
      <c r="G29" s="1382">
        <f>ROUND(SUM(G23:G28),2)</f>
        <v>960</v>
      </c>
    </row>
    <row r="30" spans="1:8" s="190" customFormat="1">
      <c r="A30" s="1199"/>
      <c r="B30" s="1200"/>
      <c r="C30" s="1199"/>
      <c r="D30" s="1201"/>
      <c r="E30" s="1201"/>
      <c r="F30" s="1305"/>
      <c r="G30" s="1202"/>
    </row>
    <row r="31" spans="1:8">
      <c r="A31" s="133" t="s">
        <v>269</v>
      </c>
      <c r="B31" s="1160" t="s">
        <v>13</v>
      </c>
      <c r="C31" s="120"/>
      <c r="D31" s="134"/>
      <c r="E31" s="134"/>
      <c r="F31" s="1302"/>
      <c r="G31" s="1194"/>
    </row>
    <row r="32" spans="1:8" ht="76.5">
      <c r="A32" s="132">
        <v>1</v>
      </c>
      <c r="B32" s="125" t="s">
        <v>283</v>
      </c>
      <c r="C32" s="120"/>
      <c r="D32" s="134" t="s">
        <v>35</v>
      </c>
      <c r="E32" s="134">
        <v>366</v>
      </c>
      <c r="F32" s="1302"/>
      <c r="G32" s="1194">
        <f t="shared" ref="G32:G36" si="0">ROUND(F32*E32,2)</f>
        <v>0</v>
      </c>
    </row>
    <row r="33" spans="1:7" ht="25.5">
      <c r="A33" s="132"/>
      <c r="B33" s="137" t="s">
        <v>284</v>
      </c>
      <c r="C33" s="120"/>
      <c r="D33" s="134"/>
      <c r="E33" s="134"/>
      <c r="F33" s="1302"/>
      <c r="G33" s="1194"/>
    </row>
    <row r="34" spans="1:7" ht="51">
      <c r="A34" s="132">
        <v>2</v>
      </c>
      <c r="B34" s="125" t="s">
        <v>285</v>
      </c>
      <c r="C34" s="120"/>
      <c r="D34" s="134" t="s">
        <v>35</v>
      </c>
      <c r="E34" s="134">
        <v>60</v>
      </c>
      <c r="F34" s="1302"/>
      <c r="G34" s="1194">
        <f t="shared" si="0"/>
        <v>0</v>
      </c>
    </row>
    <row r="35" spans="1:7" ht="38.25">
      <c r="A35" s="132">
        <v>3</v>
      </c>
      <c r="B35" s="125" t="s">
        <v>286</v>
      </c>
      <c r="C35" s="120"/>
      <c r="D35" s="134" t="s">
        <v>35</v>
      </c>
      <c r="E35" s="134">
        <v>35</v>
      </c>
      <c r="F35" s="1302"/>
      <c r="G35" s="1194">
        <f t="shared" si="0"/>
        <v>0</v>
      </c>
    </row>
    <row r="36" spans="1:7" ht="25.5">
      <c r="A36" s="135">
        <v>4</v>
      </c>
      <c r="B36" s="138" t="s">
        <v>287</v>
      </c>
      <c r="C36" s="139"/>
      <c r="D36" s="140" t="s">
        <v>29</v>
      </c>
      <c r="E36" s="141">
        <v>600</v>
      </c>
      <c r="F36" s="1307"/>
      <c r="G36" s="1291">
        <f t="shared" si="0"/>
        <v>0</v>
      </c>
    </row>
    <row r="37" spans="1:7" s="1207" customFormat="1">
      <c r="A37" s="1203"/>
      <c r="B37" s="1204" t="s">
        <v>288</v>
      </c>
      <c r="C37" s="1205"/>
      <c r="D37" s="1206"/>
      <c r="E37" s="1206"/>
      <c r="F37" s="1306"/>
      <c r="G37" s="1382">
        <f>ROUND(SUM(G32:G36),2)</f>
        <v>0</v>
      </c>
    </row>
    <row r="38" spans="1:7" s="190" customFormat="1">
      <c r="A38" s="1199"/>
      <c r="B38" s="1200"/>
      <c r="C38" s="1199"/>
      <c r="D38" s="1201"/>
      <c r="E38" s="1201"/>
      <c r="F38" s="1305"/>
      <c r="G38" s="1202"/>
    </row>
    <row r="39" spans="1:7" s="190" customFormat="1">
      <c r="A39" s="1199"/>
      <c r="B39" s="1200"/>
      <c r="C39" s="1199"/>
      <c r="D39" s="1201"/>
      <c r="E39" s="1201"/>
      <c r="F39" s="1305"/>
      <c r="G39" s="1202"/>
    </row>
    <row r="40" spans="1:7" s="190" customFormat="1">
      <c r="A40" s="1310" t="s">
        <v>270</v>
      </c>
      <c r="B40" s="1311" t="s">
        <v>271</v>
      </c>
      <c r="C40" s="1312"/>
      <c r="D40" s="1193"/>
      <c r="E40" s="1193"/>
      <c r="F40" s="1313"/>
      <c r="G40" s="1289"/>
    </row>
    <row r="41" spans="1:7" ht="25.5">
      <c r="A41" s="132">
        <v>1</v>
      </c>
      <c r="B41" s="142" t="s">
        <v>289</v>
      </c>
      <c r="C41" s="120"/>
      <c r="D41" s="152" t="s">
        <v>35</v>
      </c>
      <c r="E41" s="134">
        <v>7</v>
      </c>
      <c r="F41" s="1302"/>
      <c r="G41" s="1194">
        <f t="shared" ref="G41:G43" si="1">ROUND(F41*E41,2)</f>
        <v>0</v>
      </c>
    </row>
    <row r="42" spans="1:7" ht="25.5">
      <c r="A42" s="132">
        <v>2</v>
      </c>
      <c r="B42" s="142" t="s">
        <v>290</v>
      </c>
      <c r="C42" s="120"/>
      <c r="D42" s="152" t="s">
        <v>35</v>
      </c>
      <c r="E42" s="134">
        <v>20</v>
      </c>
      <c r="F42" s="1302"/>
      <c r="G42" s="1194">
        <f t="shared" si="1"/>
        <v>0</v>
      </c>
    </row>
    <row r="43" spans="1:7" ht="25.5">
      <c r="A43" s="135">
        <v>3</v>
      </c>
      <c r="B43" s="143" t="s">
        <v>291</v>
      </c>
      <c r="C43" s="127"/>
      <c r="D43" s="153" t="s">
        <v>48</v>
      </c>
      <c r="E43" s="154">
        <v>4</v>
      </c>
      <c r="F43" s="1303"/>
      <c r="G43" s="1291">
        <f t="shared" si="1"/>
        <v>0</v>
      </c>
    </row>
    <row r="44" spans="1:7" s="1207" customFormat="1">
      <c r="A44" s="1203"/>
      <c r="B44" s="1204" t="s">
        <v>292</v>
      </c>
      <c r="C44" s="1205"/>
      <c r="D44" s="1206"/>
      <c r="E44" s="1206"/>
      <c r="F44" s="1306"/>
      <c r="G44" s="1382">
        <f>ROUND(SUM(G41:G43),2)</f>
        <v>0</v>
      </c>
    </row>
    <row r="45" spans="1:7" s="190" customFormat="1">
      <c r="A45" s="1199"/>
      <c r="B45" s="1200"/>
      <c r="C45" s="1199"/>
      <c r="D45" s="1201"/>
      <c r="E45" s="1201"/>
      <c r="F45" s="1305"/>
      <c r="G45" s="1202"/>
    </row>
    <row r="46" spans="1:7" s="190" customFormat="1">
      <c r="A46" s="1310" t="s">
        <v>272</v>
      </c>
      <c r="B46" s="1311" t="s">
        <v>273</v>
      </c>
      <c r="C46" s="1312"/>
      <c r="D46" s="1193"/>
      <c r="E46" s="1193"/>
      <c r="F46" s="1313"/>
      <c r="G46" s="1289"/>
    </row>
    <row r="47" spans="1:7" ht="38.25">
      <c r="A47" s="144">
        <v>1</v>
      </c>
      <c r="B47" s="125" t="s">
        <v>293</v>
      </c>
      <c r="C47" s="120"/>
      <c r="D47" s="152" t="s">
        <v>35</v>
      </c>
      <c r="E47" s="134">
        <v>5</v>
      </c>
      <c r="F47" s="1302"/>
      <c r="G47" s="1194">
        <f t="shared" ref="G47" si="2">ROUND(F47*E47,2)</f>
        <v>0</v>
      </c>
    </row>
    <row r="48" spans="1:7" ht="25.5">
      <c r="A48" s="144">
        <v>2</v>
      </c>
      <c r="B48" s="125" t="s">
        <v>294</v>
      </c>
      <c r="C48" s="120"/>
      <c r="D48" s="152" t="s">
        <v>35</v>
      </c>
      <c r="E48" s="134">
        <v>10</v>
      </c>
      <c r="F48" s="1302"/>
      <c r="G48" s="1194">
        <f t="shared" ref="G48" si="3">ROUND(F48*E48,2)</f>
        <v>0</v>
      </c>
    </row>
    <row r="49" spans="1:7" ht="51">
      <c r="A49" s="144">
        <v>3</v>
      </c>
      <c r="B49" s="125" t="s">
        <v>295</v>
      </c>
      <c r="C49" s="120"/>
      <c r="D49" s="152" t="s">
        <v>35</v>
      </c>
      <c r="E49" s="134">
        <v>1</v>
      </c>
      <c r="F49" s="1302"/>
      <c r="G49" s="1194">
        <f t="shared" ref="G49" si="4">ROUND(F49*E49,2)</f>
        <v>0</v>
      </c>
    </row>
    <row r="50" spans="1:7" ht="25.5">
      <c r="A50" s="144">
        <v>4</v>
      </c>
      <c r="B50" s="125" t="s">
        <v>296</v>
      </c>
      <c r="C50" s="120"/>
      <c r="D50" s="152" t="s">
        <v>89</v>
      </c>
      <c r="E50" s="134">
        <v>54</v>
      </c>
      <c r="F50" s="1302"/>
      <c r="G50" s="1194">
        <f t="shared" ref="G50" si="5">ROUND(F50*E50,2)</f>
        <v>0</v>
      </c>
    </row>
    <row r="51" spans="1:7" ht="38.25">
      <c r="A51" s="144">
        <v>5</v>
      </c>
      <c r="B51" s="125" t="s">
        <v>297</v>
      </c>
      <c r="C51" s="120"/>
      <c r="D51" s="152" t="s">
        <v>35</v>
      </c>
      <c r="E51" s="134">
        <f>54*0.3</f>
        <v>16.2</v>
      </c>
      <c r="F51" s="1302"/>
      <c r="G51" s="1194">
        <f t="shared" ref="G51" si="6">ROUND(F51*E51,2)</f>
        <v>0</v>
      </c>
    </row>
    <row r="52" spans="1:7">
      <c r="A52" s="144"/>
      <c r="B52" s="145" t="s">
        <v>298</v>
      </c>
      <c r="C52" s="122"/>
      <c r="D52" s="152"/>
      <c r="E52" s="122"/>
      <c r="F52" s="1302"/>
      <c r="G52" s="1194"/>
    </row>
    <row r="53" spans="1:7" ht="51">
      <c r="A53" s="144">
        <v>6</v>
      </c>
      <c r="B53" s="125" t="s">
        <v>299</v>
      </c>
      <c r="C53" s="120"/>
      <c r="D53" s="152" t="s">
        <v>35</v>
      </c>
      <c r="E53" s="134">
        <v>98</v>
      </c>
      <c r="F53" s="1302"/>
      <c r="G53" s="1194">
        <f t="shared" ref="G53" si="7">ROUND(F53*E53,2)</f>
        <v>0</v>
      </c>
    </row>
    <row r="54" spans="1:7">
      <c r="A54" s="144"/>
      <c r="B54" s="125" t="s">
        <v>300</v>
      </c>
      <c r="C54" s="120"/>
      <c r="D54" s="152"/>
      <c r="E54" s="134"/>
      <c r="F54" s="1302"/>
      <c r="G54" s="1194"/>
    </row>
    <row r="55" spans="1:7">
      <c r="A55" s="146"/>
      <c r="B55" s="78" t="s">
        <v>301</v>
      </c>
      <c r="C55" s="127"/>
      <c r="D55" s="154"/>
      <c r="E55" s="154"/>
      <c r="F55" s="1303"/>
      <c r="G55" s="1291"/>
    </row>
    <row r="56" spans="1:7" s="1158" customFormat="1">
      <c r="A56" s="1154"/>
      <c r="B56" s="1155" t="s">
        <v>857</v>
      </c>
      <c r="C56" s="1156"/>
      <c r="D56" s="1157"/>
      <c r="E56" s="1157"/>
      <c r="F56" s="1308"/>
      <c r="G56" s="1382">
        <f>SUM(G47:G55)</f>
        <v>0</v>
      </c>
    </row>
    <row r="58" spans="1:7" ht="3" customHeight="1" thickBot="1"/>
    <row r="59" spans="1:7">
      <c r="A59" s="2042" t="s">
        <v>306</v>
      </c>
      <c r="B59" s="2043"/>
      <c r="C59" s="2043"/>
      <c r="D59" s="2043"/>
      <c r="E59" s="2043"/>
      <c r="F59" s="2044"/>
    </row>
    <row r="60" spans="1:7">
      <c r="A60" s="2045"/>
      <c r="B60" s="2046"/>
      <c r="C60" s="2046"/>
      <c r="D60" s="2046"/>
      <c r="E60" s="2046"/>
      <c r="F60" s="2047"/>
    </row>
    <row r="61" spans="1:7" ht="28.5" customHeight="1" thickBot="1">
      <c r="A61" s="2048"/>
      <c r="B61" s="2049"/>
      <c r="C61" s="2049"/>
      <c r="D61" s="2049"/>
      <c r="E61" s="2049"/>
      <c r="F61" s="2050"/>
    </row>
  </sheetData>
  <sheetProtection password="C676" sheet="1" objects="1" scenarios="1"/>
  <mergeCells count="2">
    <mergeCell ref="B4:G6"/>
    <mergeCell ref="A59:F61"/>
  </mergeCells>
  <pageMargins left="0.7" right="0.7" top="0.75" bottom="0.75" header="0.3" footer="0.3"/>
  <pageSetup paperSize="9" orientation="portrait" r:id="rId1"/>
  <headerFooter>
    <oddHeader>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theme="3" tint="0.59999389629810485"/>
  </sheetPr>
  <dimension ref="A1:N118"/>
  <sheetViews>
    <sheetView view="pageLayout" topLeftCell="A83" zoomScaleNormal="100" workbookViewId="0">
      <selection activeCell="G129" sqref="G129"/>
    </sheetView>
  </sheetViews>
  <sheetFormatPr defaultRowHeight="12.75"/>
  <cols>
    <col min="1" max="1" width="9.7109375" style="445" bestFit="1" customWidth="1"/>
    <col min="2" max="2" width="35.7109375" style="445" customWidth="1"/>
    <col min="3" max="3" width="7" style="445" bestFit="1" customWidth="1"/>
    <col min="4" max="4" width="4.85546875" style="445" bestFit="1" customWidth="1"/>
    <col min="5" max="5" width="9.140625" style="445" customWidth="1"/>
    <col min="6" max="6" width="12" style="445" customWidth="1"/>
    <col min="7" max="8" width="9.140625" style="445"/>
    <col min="9" max="9" width="35.7109375" style="445" customWidth="1"/>
    <col min="10" max="10" width="7" style="445" bestFit="1" customWidth="1"/>
    <col min="11" max="11" width="4.85546875" style="445" bestFit="1" customWidth="1"/>
    <col min="12" max="12" width="9.140625" style="445" customWidth="1"/>
    <col min="13" max="13" width="12.5703125" style="445" customWidth="1"/>
  </cols>
  <sheetData>
    <row r="1" spans="1:13" ht="15">
      <c r="A1" s="625" t="s">
        <v>605</v>
      </c>
      <c r="B1" s="2102" t="s">
        <v>307</v>
      </c>
      <c r="C1" s="2102"/>
      <c r="D1" s="2102"/>
      <c r="E1" s="2102"/>
      <c r="F1" s="2102"/>
      <c r="H1" s="625" t="s">
        <v>605</v>
      </c>
      <c r="I1" s="2102" t="s">
        <v>307</v>
      </c>
      <c r="J1" s="2102"/>
      <c r="K1" s="2102"/>
      <c r="L1" s="2102"/>
      <c r="M1" s="2102"/>
    </row>
    <row r="2" spans="1:13" s="147" customFormat="1" ht="15.75">
      <c r="A2" s="626" t="s">
        <v>308</v>
      </c>
      <c r="B2" s="2103" t="s">
        <v>880</v>
      </c>
      <c r="C2" s="2103"/>
      <c r="D2" s="2103"/>
      <c r="E2" s="2103"/>
      <c r="F2" s="2103"/>
      <c r="G2" s="627"/>
      <c r="H2" s="626" t="s">
        <v>308</v>
      </c>
      <c r="I2" s="2103" t="s">
        <v>881</v>
      </c>
      <c r="J2" s="2103"/>
      <c r="K2" s="2103"/>
      <c r="L2" s="2103"/>
      <c r="M2" s="2103"/>
    </row>
    <row r="3" spans="1:13" ht="15.75" thickBot="1">
      <c r="A3" s="628"/>
      <c r="B3" s="629"/>
      <c r="C3" s="630"/>
      <c r="D3" s="631"/>
      <c r="E3" s="632"/>
      <c r="F3" s="633"/>
      <c r="H3" s="628"/>
      <c r="I3" s="629"/>
      <c r="J3" s="630"/>
      <c r="K3" s="631"/>
      <c r="L3" s="630"/>
      <c r="M3" s="633"/>
    </row>
    <row r="4" spans="1:13" ht="39" thickBot="1">
      <c r="A4" s="457" t="s">
        <v>1</v>
      </c>
      <c r="B4" s="460" t="s">
        <v>314</v>
      </c>
      <c r="C4" s="459" t="s">
        <v>315</v>
      </c>
      <c r="D4" s="460" t="s">
        <v>97</v>
      </c>
      <c r="E4" s="634" t="s">
        <v>316</v>
      </c>
      <c r="F4" s="461" t="s">
        <v>317</v>
      </c>
      <c r="H4" s="457" t="s">
        <v>1</v>
      </c>
      <c r="I4" s="460" t="s">
        <v>314</v>
      </c>
      <c r="J4" s="459" t="s">
        <v>315</v>
      </c>
      <c r="K4" s="460" t="s">
        <v>97</v>
      </c>
      <c r="L4" s="459" t="s">
        <v>316</v>
      </c>
      <c r="M4" s="461" t="s">
        <v>317</v>
      </c>
    </row>
    <row r="5" spans="1:13" ht="13.5" thickBot="1">
      <c r="A5" s="635">
        <v>1</v>
      </c>
      <c r="B5" s="458" t="s">
        <v>5</v>
      </c>
      <c r="C5" s="636"/>
      <c r="D5" s="637"/>
      <c r="E5" s="638"/>
      <c r="F5" s="639"/>
      <c r="H5" s="635">
        <v>1</v>
      </c>
      <c r="I5" s="458" t="s">
        <v>5</v>
      </c>
      <c r="J5" s="636"/>
      <c r="K5" s="637"/>
      <c r="L5" s="636"/>
      <c r="M5" s="639"/>
    </row>
    <row r="6" spans="1:13">
      <c r="A6" s="463" t="s">
        <v>318</v>
      </c>
      <c r="B6" s="464" t="s">
        <v>319</v>
      </c>
      <c r="C6" s="465"/>
      <c r="D6" s="466"/>
      <c r="E6" s="640"/>
      <c r="F6" s="468"/>
      <c r="H6" s="463" t="s">
        <v>318</v>
      </c>
      <c r="I6" s="464" t="s">
        <v>319</v>
      </c>
      <c r="J6" s="465"/>
      <c r="K6" s="466"/>
      <c r="L6" s="640"/>
      <c r="M6" s="468"/>
    </row>
    <row r="7" spans="1:13" ht="25.5">
      <c r="A7" s="471" t="s">
        <v>608</v>
      </c>
      <c r="B7" s="472" t="s">
        <v>609</v>
      </c>
      <c r="C7" s="473">
        <v>2</v>
      </c>
      <c r="D7" s="474" t="s">
        <v>48</v>
      </c>
      <c r="E7" s="641"/>
      <c r="F7" s="475">
        <f>ROUND(E7*C7,2)</f>
        <v>0</v>
      </c>
      <c r="H7" s="471" t="s">
        <v>608</v>
      </c>
      <c r="I7" s="472" t="s">
        <v>609</v>
      </c>
      <c r="J7" s="473">
        <v>2</v>
      </c>
      <c r="K7" s="474" t="s">
        <v>48</v>
      </c>
      <c r="L7" s="641"/>
      <c r="M7" s="475">
        <f>ROUND(L7*J7,2)</f>
        <v>0</v>
      </c>
    </row>
    <row r="8" spans="1:13" ht="25.5">
      <c r="A8" s="471" t="s">
        <v>610</v>
      </c>
      <c r="B8" s="478" t="s">
        <v>611</v>
      </c>
      <c r="C8" s="479">
        <v>1</v>
      </c>
      <c r="D8" s="480" t="s">
        <v>48</v>
      </c>
      <c r="E8" s="642"/>
      <c r="F8" s="475">
        <f>ROUND(E8*C8,2)</f>
        <v>0</v>
      </c>
      <c r="H8" s="471" t="s">
        <v>610</v>
      </c>
      <c r="I8" s="478" t="s">
        <v>611</v>
      </c>
      <c r="J8" s="479">
        <v>1</v>
      </c>
      <c r="K8" s="480" t="s">
        <v>48</v>
      </c>
      <c r="L8" s="642"/>
      <c r="M8" s="475">
        <f>ROUND(L8*J8,2)</f>
        <v>0</v>
      </c>
    </row>
    <row r="9" spans="1:13">
      <c r="A9" s="482" t="s">
        <v>318</v>
      </c>
      <c r="B9" s="483" t="s">
        <v>319</v>
      </c>
      <c r="C9" s="484"/>
      <c r="D9" s="485"/>
      <c r="E9" s="643"/>
      <c r="F9" s="486">
        <f>SUM(F7:F8)</f>
        <v>0</v>
      </c>
      <c r="H9" s="482" t="s">
        <v>318</v>
      </c>
      <c r="I9" s="483" t="s">
        <v>319</v>
      </c>
      <c r="J9" s="484"/>
      <c r="K9" s="485"/>
      <c r="L9" s="643"/>
      <c r="M9" s="486">
        <f>SUM(M7:M8)</f>
        <v>0</v>
      </c>
    </row>
    <row r="10" spans="1:13">
      <c r="A10" s="463" t="s">
        <v>325</v>
      </c>
      <c r="B10" s="464" t="s">
        <v>326</v>
      </c>
      <c r="C10" s="465"/>
      <c r="D10" s="466"/>
      <c r="E10" s="640"/>
      <c r="F10" s="468"/>
      <c r="H10" s="463" t="s">
        <v>325</v>
      </c>
      <c r="I10" s="464" t="s">
        <v>326</v>
      </c>
      <c r="J10" s="465"/>
      <c r="K10" s="466"/>
      <c r="L10" s="640"/>
      <c r="M10" s="468"/>
    </row>
    <row r="11" spans="1:13" ht="25.5">
      <c r="A11" s="471"/>
      <c r="B11" s="472" t="s">
        <v>612</v>
      </c>
      <c r="C11" s="1341"/>
      <c r="D11" s="1383"/>
      <c r="E11" s="1341"/>
      <c r="F11" s="1384"/>
      <c r="H11" s="471"/>
      <c r="I11" s="472" t="s">
        <v>612</v>
      </c>
      <c r="J11" s="473"/>
      <c r="K11" s="474"/>
      <c r="L11" s="641"/>
      <c r="M11" s="475"/>
    </row>
    <row r="12" spans="1:13" ht="25.5">
      <c r="A12" s="471" t="s">
        <v>327</v>
      </c>
      <c r="B12" s="472" t="s">
        <v>328</v>
      </c>
      <c r="C12" s="473">
        <v>20</v>
      </c>
      <c r="D12" s="474" t="s">
        <v>329</v>
      </c>
      <c r="E12" s="641"/>
      <c r="F12" s="475">
        <f>ROUND(E12*C12,2)</f>
        <v>0</v>
      </c>
      <c r="H12" s="471" t="s">
        <v>327</v>
      </c>
      <c r="I12" s="472" t="s">
        <v>328</v>
      </c>
      <c r="J12" s="473">
        <v>20</v>
      </c>
      <c r="K12" s="474" t="s">
        <v>329</v>
      </c>
      <c r="L12" s="641"/>
      <c r="M12" s="475">
        <f>ROUND(L12*J12,2)</f>
        <v>0</v>
      </c>
    </row>
    <row r="13" spans="1:13">
      <c r="A13" s="482" t="s">
        <v>325</v>
      </c>
      <c r="B13" s="483" t="s">
        <v>326</v>
      </c>
      <c r="C13" s="484"/>
      <c r="D13" s="485"/>
      <c r="E13" s="643"/>
      <c r="F13" s="486">
        <f>SUM(F12:F12)</f>
        <v>0</v>
      </c>
      <c r="H13" s="482" t="s">
        <v>325</v>
      </c>
      <c r="I13" s="483" t="s">
        <v>326</v>
      </c>
      <c r="J13" s="484"/>
      <c r="K13" s="485"/>
      <c r="L13" s="643"/>
      <c r="M13" s="486">
        <f>SUM(M11:M12)</f>
        <v>0</v>
      </c>
    </row>
    <row r="14" spans="1:13" s="190" customFormat="1">
      <c r="A14" s="1385" t="s">
        <v>330</v>
      </c>
      <c r="B14" s="1347" t="s">
        <v>331</v>
      </c>
      <c r="C14" s="1348"/>
      <c r="D14" s="1349"/>
      <c r="E14" s="1343"/>
      <c r="F14" s="1350"/>
      <c r="G14" s="1351"/>
      <c r="H14" s="1385" t="s">
        <v>330</v>
      </c>
      <c r="I14" s="1347" t="s">
        <v>331</v>
      </c>
      <c r="J14" s="1348"/>
      <c r="K14" s="1349"/>
      <c r="L14" s="1343"/>
      <c r="M14" s="1350"/>
    </row>
    <row r="15" spans="1:13" ht="25.5">
      <c r="A15" s="489" t="s">
        <v>332</v>
      </c>
      <c r="B15" s="472" t="s">
        <v>333</v>
      </c>
      <c r="C15" s="495">
        <v>1</v>
      </c>
      <c r="D15" s="496" t="s">
        <v>48</v>
      </c>
      <c r="E15" s="645"/>
      <c r="F15" s="475">
        <f>ROUND(E15*C15,2)</f>
        <v>0</v>
      </c>
      <c r="H15" s="489" t="s">
        <v>332</v>
      </c>
      <c r="I15" s="472" t="s">
        <v>333</v>
      </c>
      <c r="J15" s="495">
        <v>1</v>
      </c>
      <c r="K15" s="496" t="s">
        <v>48</v>
      </c>
      <c r="L15" s="645"/>
      <c r="M15" s="475">
        <f t="shared" ref="M15" si="0">ROUND(L15*J15,2)</f>
        <v>0</v>
      </c>
    </row>
    <row r="16" spans="1:13" ht="13.5" thickBot="1">
      <c r="A16" s="482" t="s">
        <v>330</v>
      </c>
      <c r="B16" s="483" t="s">
        <v>331</v>
      </c>
      <c r="C16" s="484"/>
      <c r="D16" s="485"/>
      <c r="E16" s="643"/>
      <c r="F16" s="486">
        <f>F15</f>
        <v>0</v>
      </c>
      <c r="H16" s="482" t="s">
        <v>330</v>
      </c>
      <c r="I16" s="483" t="s">
        <v>331</v>
      </c>
      <c r="J16" s="484"/>
      <c r="K16" s="485"/>
      <c r="L16" s="643"/>
      <c r="M16" s="486">
        <f>SUM(M15:M15)</f>
        <v>0</v>
      </c>
    </row>
    <row r="17" spans="1:13" ht="14.25" thickTop="1" thickBot="1">
      <c r="A17" s="646">
        <v>1</v>
      </c>
      <c r="B17" s="647" t="s">
        <v>5</v>
      </c>
      <c r="C17" s="648"/>
      <c r="D17" s="649"/>
      <c r="E17" s="650"/>
      <c r="F17" s="1386">
        <f>SUM(F9,F13,F16)</f>
        <v>0</v>
      </c>
      <c r="H17" s="646">
        <v>1</v>
      </c>
      <c r="I17" s="647" t="s">
        <v>5</v>
      </c>
      <c r="J17" s="648"/>
      <c r="K17" s="649"/>
      <c r="L17" s="650"/>
      <c r="M17" s="1386">
        <f>SUM(M9,M13,M16)</f>
        <v>0</v>
      </c>
    </row>
    <row r="18" spans="1:13" ht="13.5" thickBot="1">
      <c r="A18" s="566"/>
      <c r="B18" s="530"/>
      <c r="C18" s="533"/>
      <c r="D18" s="532"/>
      <c r="E18" s="651"/>
      <c r="F18" s="543"/>
      <c r="G18" s="652"/>
      <c r="H18" s="529"/>
      <c r="I18" s="530"/>
      <c r="J18" s="533"/>
      <c r="K18" s="532"/>
      <c r="L18" s="651"/>
      <c r="M18" s="534"/>
    </row>
    <row r="19" spans="1:13" ht="13.5" thickBot="1">
      <c r="A19" s="635">
        <v>2</v>
      </c>
      <c r="B19" s="458" t="s">
        <v>336</v>
      </c>
      <c r="C19" s="636"/>
      <c r="D19" s="637"/>
      <c r="E19" s="638"/>
      <c r="F19" s="639"/>
      <c r="H19" s="635">
        <v>2</v>
      </c>
      <c r="I19" s="458" t="s">
        <v>336</v>
      </c>
      <c r="J19" s="636"/>
      <c r="K19" s="637"/>
      <c r="L19" s="638"/>
      <c r="M19" s="639"/>
    </row>
    <row r="20" spans="1:13">
      <c r="A20" s="463" t="s">
        <v>337</v>
      </c>
      <c r="B20" s="464" t="s">
        <v>338</v>
      </c>
      <c r="C20" s="465"/>
      <c r="D20" s="466"/>
      <c r="E20" s="640"/>
      <c r="F20" s="468"/>
      <c r="H20" s="463" t="s">
        <v>337</v>
      </c>
      <c r="I20" s="464" t="s">
        <v>338</v>
      </c>
      <c r="J20" s="465"/>
      <c r="K20" s="466"/>
      <c r="L20" s="640"/>
      <c r="M20" s="468"/>
    </row>
    <row r="21" spans="1:13" ht="51">
      <c r="A21" s="471" t="s">
        <v>341</v>
      </c>
      <c r="B21" s="653" t="s">
        <v>613</v>
      </c>
      <c r="C21" s="492">
        <v>10</v>
      </c>
      <c r="D21" s="507" t="s">
        <v>340</v>
      </c>
      <c r="E21" s="654"/>
      <c r="F21" s="475">
        <f>ROUND(E21*C21,2)</f>
        <v>0</v>
      </c>
      <c r="H21" s="471" t="s">
        <v>341</v>
      </c>
      <c r="I21" s="653" t="s">
        <v>613</v>
      </c>
      <c r="J21" s="492">
        <v>10</v>
      </c>
      <c r="K21" s="507" t="s">
        <v>340</v>
      </c>
      <c r="L21" s="654"/>
      <c r="M21" s="475">
        <f t="shared" ref="M21:M22" si="1">ROUND(L21*J21,2)</f>
        <v>0</v>
      </c>
    </row>
    <row r="22" spans="1:13" ht="38.25">
      <c r="A22" s="471" t="s">
        <v>344</v>
      </c>
      <c r="B22" s="508" t="s">
        <v>614</v>
      </c>
      <c r="C22" s="492">
        <v>550</v>
      </c>
      <c r="D22" s="507" t="s">
        <v>340</v>
      </c>
      <c r="E22" s="644"/>
      <c r="F22" s="475">
        <f>ROUND(E22*C22,2)</f>
        <v>0</v>
      </c>
      <c r="H22" s="471" t="s">
        <v>344</v>
      </c>
      <c r="I22" s="508" t="s">
        <v>614</v>
      </c>
      <c r="J22" s="492">
        <v>670</v>
      </c>
      <c r="K22" s="507" t="s">
        <v>340</v>
      </c>
      <c r="L22" s="644"/>
      <c r="M22" s="475">
        <f t="shared" si="1"/>
        <v>0</v>
      </c>
    </row>
    <row r="23" spans="1:13" s="45" customFormat="1">
      <c r="A23" s="1092" t="s">
        <v>337</v>
      </c>
      <c r="B23" s="1086" t="s">
        <v>338</v>
      </c>
      <c r="C23" s="1087"/>
      <c r="D23" s="1088"/>
      <c r="E23" s="1089"/>
      <c r="F23" s="1090">
        <f>SUM(F21:F22)</f>
        <v>0</v>
      </c>
      <c r="G23" s="1091"/>
      <c r="H23" s="1092" t="s">
        <v>337</v>
      </c>
      <c r="I23" s="1086" t="s">
        <v>338</v>
      </c>
      <c r="J23" s="1087"/>
      <c r="K23" s="1088"/>
      <c r="L23" s="1089"/>
      <c r="M23" s="1090">
        <f>SUM(M21:M22)</f>
        <v>0</v>
      </c>
    </row>
    <row r="24" spans="1:13">
      <c r="A24" s="463" t="s">
        <v>351</v>
      </c>
      <c r="B24" s="464" t="s">
        <v>352</v>
      </c>
      <c r="C24" s="465"/>
      <c r="D24" s="466"/>
      <c r="E24" s="640"/>
      <c r="F24" s="468"/>
      <c r="H24" s="463" t="s">
        <v>351</v>
      </c>
      <c r="I24" s="464" t="s">
        <v>352</v>
      </c>
      <c r="J24" s="465"/>
      <c r="K24" s="466"/>
      <c r="L24" s="640"/>
      <c r="M24" s="468"/>
    </row>
    <row r="25" spans="1:13" ht="25.5">
      <c r="A25" s="471" t="s">
        <v>353</v>
      </c>
      <c r="B25" s="508" t="s">
        <v>354</v>
      </c>
      <c r="C25" s="509">
        <v>245</v>
      </c>
      <c r="D25" s="510" t="s">
        <v>329</v>
      </c>
      <c r="E25" s="655"/>
      <c r="F25" s="475">
        <f>ROUND(E25*C25,2)</f>
        <v>0</v>
      </c>
      <c r="H25" s="471" t="s">
        <v>353</v>
      </c>
      <c r="I25" s="508" t="s">
        <v>354</v>
      </c>
      <c r="J25" s="509">
        <v>270</v>
      </c>
      <c r="K25" s="510" t="s">
        <v>329</v>
      </c>
      <c r="L25" s="655"/>
      <c r="M25" s="475">
        <f>ROUND(L25*J25,2)</f>
        <v>0</v>
      </c>
    </row>
    <row r="26" spans="1:13" s="45" customFormat="1">
      <c r="A26" s="1092" t="s">
        <v>351</v>
      </c>
      <c r="B26" s="1086" t="s">
        <v>352</v>
      </c>
      <c r="C26" s="1087"/>
      <c r="D26" s="1088"/>
      <c r="E26" s="1089"/>
      <c r="F26" s="1090">
        <f>SUM(F25:F25)</f>
        <v>0</v>
      </c>
      <c r="G26" s="1091"/>
      <c r="H26" s="1092" t="s">
        <v>351</v>
      </c>
      <c r="I26" s="1086" t="s">
        <v>352</v>
      </c>
      <c r="J26" s="1087"/>
      <c r="K26" s="1088"/>
      <c r="L26" s="1089"/>
      <c r="M26" s="1090">
        <f>SUM(M25:M25)</f>
        <v>0</v>
      </c>
    </row>
    <row r="27" spans="1:13" ht="25.5">
      <c r="A27" s="463" t="s">
        <v>358</v>
      </c>
      <c r="B27" s="464" t="s">
        <v>359</v>
      </c>
      <c r="C27" s="465"/>
      <c r="D27" s="466"/>
      <c r="E27" s="640"/>
      <c r="F27" s="468"/>
      <c r="H27" s="463" t="s">
        <v>358</v>
      </c>
      <c r="I27" s="464" t="s">
        <v>359</v>
      </c>
      <c r="J27" s="465"/>
      <c r="K27" s="466"/>
      <c r="L27" s="640"/>
      <c r="M27" s="468"/>
    </row>
    <row r="28" spans="1:13" ht="38.25">
      <c r="A28" s="521" t="s">
        <v>615</v>
      </c>
      <c r="B28" s="520" t="s">
        <v>616</v>
      </c>
      <c r="C28" s="481">
        <v>305</v>
      </c>
      <c r="D28" s="480" t="s">
        <v>329</v>
      </c>
      <c r="E28" s="642"/>
      <c r="F28" s="475">
        <f>ROUND(E28*C28,2)</f>
        <v>0</v>
      </c>
      <c r="H28" s="521" t="s">
        <v>615</v>
      </c>
      <c r="I28" s="520" t="s">
        <v>616</v>
      </c>
      <c r="J28" s="481">
        <v>350</v>
      </c>
      <c r="K28" s="480" t="s">
        <v>329</v>
      </c>
      <c r="L28" s="642"/>
      <c r="M28" s="475">
        <f>ROUND(L28*J28,2)</f>
        <v>0</v>
      </c>
    </row>
    <row r="29" spans="1:13" s="45" customFormat="1" ht="25.5">
      <c r="A29" s="1092" t="s">
        <v>358</v>
      </c>
      <c r="B29" s="1086" t="s">
        <v>359</v>
      </c>
      <c r="C29" s="1087"/>
      <c r="D29" s="1088"/>
      <c r="E29" s="1089"/>
      <c r="F29" s="1090">
        <f>F28</f>
        <v>0</v>
      </c>
      <c r="G29" s="1091"/>
      <c r="H29" s="1092" t="s">
        <v>358</v>
      </c>
      <c r="I29" s="1086" t="s">
        <v>359</v>
      </c>
      <c r="J29" s="1087"/>
      <c r="K29" s="1088"/>
      <c r="L29" s="1089"/>
      <c r="M29" s="1090">
        <f>SUM(M28:M28)</f>
        <v>0</v>
      </c>
    </row>
    <row r="30" spans="1:13" ht="25.5">
      <c r="A30" s="463" t="s">
        <v>356</v>
      </c>
      <c r="B30" s="464" t="s">
        <v>357</v>
      </c>
      <c r="C30" s="465"/>
      <c r="D30" s="466"/>
      <c r="E30" s="640"/>
      <c r="F30" s="468"/>
      <c r="H30" s="463" t="s">
        <v>356</v>
      </c>
      <c r="I30" s="464" t="s">
        <v>357</v>
      </c>
      <c r="J30" s="465"/>
      <c r="K30" s="466"/>
      <c r="L30" s="640"/>
      <c r="M30" s="468"/>
    </row>
    <row r="31" spans="1:13" ht="63.75">
      <c r="A31" s="521" t="s">
        <v>617</v>
      </c>
      <c r="B31" s="520" t="s">
        <v>618</v>
      </c>
      <c r="C31" s="481">
        <v>80</v>
      </c>
      <c r="D31" s="480" t="s">
        <v>340</v>
      </c>
      <c r="E31" s="642"/>
      <c r="F31" s="475">
        <f t="shared" ref="F31:F32" si="2">ROUND(E31*C31,2)</f>
        <v>0</v>
      </c>
      <c r="H31" s="521" t="s">
        <v>617</v>
      </c>
      <c r="I31" s="520" t="s">
        <v>618</v>
      </c>
      <c r="J31" s="481">
        <v>90</v>
      </c>
      <c r="K31" s="480" t="s">
        <v>340</v>
      </c>
      <c r="L31" s="642"/>
      <c r="M31" s="475">
        <f t="shared" ref="M31:M32" si="3">ROUND(L31*J31,2)</f>
        <v>0</v>
      </c>
    </row>
    <row r="32" spans="1:13" ht="51">
      <c r="A32" s="521" t="s">
        <v>619</v>
      </c>
      <c r="B32" s="520" t="s">
        <v>620</v>
      </c>
      <c r="C32" s="481">
        <v>320</v>
      </c>
      <c r="D32" s="480" t="s">
        <v>340</v>
      </c>
      <c r="E32" s="642"/>
      <c r="F32" s="475">
        <f t="shared" si="2"/>
        <v>0</v>
      </c>
      <c r="H32" s="521" t="s">
        <v>619</v>
      </c>
      <c r="I32" s="520" t="s">
        <v>620</v>
      </c>
      <c r="J32" s="481">
        <v>420</v>
      </c>
      <c r="K32" s="480" t="s">
        <v>340</v>
      </c>
      <c r="L32" s="642"/>
      <c r="M32" s="475">
        <f t="shared" si="3"/>
        <v>0</v>
      </c>
    </row>
    <row r="33" spans="1:14" s="45" customFormat="1" ht="25.5">
      <c r="A33" s="1092" t="s">
        <v>356</v>
      </c>
      <c r="B33" s="1086" t="s">
        <v>357</v>
      </c>
      <c r="C33" s="1087"/>
      <c r="D33" s="1088"/>
      <c r="E33" s="1089"/>
      <c r="F33" s="1090">
        <f>SUM(F31:F32)</f>
        <v>0</v>
      </c>
      <c r="G33" s="1091"/>
      <c r="H33" s="1092" t="s">
        <v>356</v>
      </c>
      <c r="I33" s="1086" t="s">
        <v>357</v>
      </c>
      <c r="J33" s="1087"/>
      <c r="K33" s="1088"/>
      <c r="L33" s="1089"/>
      <c r="M33" s="1090">
        <f>SUM(M31:M32)</f>
        <v>0</v>
      </c>
    </row>
    <row r="34" spans="1:14" ht="25.5">
      <c r="A34" s="463" t="s">
        <v>386</v>
      </c>
      <c r="B34" s="464" t="s">
        <v>387</v>
      </c>
      <c r="C34" s="465"/>
      <c r="D34" s="466"/>
      <c r="E34" s="640"/>
      <c r="F34" s="468"/>
      <c r="G34" s="621" t="s">
        <v>600</v>
      </c>
      <c r="H34" s="463" t="s">
        <v>386</v>
      </c>
      <c r="I34" s="464" t="s">
        <v>387</v>
      </c>
      <c r="J34" s="465"/>
      <c r="K34" s="466"/>
      <c r="L34" s="640"/>
      <c r="M34" s="468"/>
      <c r="N34" s="621" t="s">
        <v>600</v>
      </c>
    </row>
    <row r="35" spans="1:14">
      <c r="A35" s="624" t="s">
        <v>390</v>
      </c>
      <c r="B35" s="508" t="s">
        <v>850</v>
      </c>
      <c r="C35" s="526">
        <v>1210</v>
      </c>
      <c r="D35" s="524" t="s">
        <v>53</v>
      </c>
      <c r="E35" s="656"/>
      <c r="F35" s="475">
        <f>ROUND(E35*C35,2)</f>
        <v>0</v>
      </c>
      <c r="G35" s="621" t="s">
        <v>600</v>
      </c>
      <c r="H35" s="624" t="s">
        <v>390</v>
      </c>
      <c r="I35" s="508" t="s">
        <v>850</v>
      </c>
      <c r="J35" s="526">
        <v>1470</v>
      </c>
      <c r="K35" s="524" t="s">
        <v>53</v>
      </c>
      <c r="L35" s="656"/>
      <c r="M35" s="475">
        <f>ROUND(L35*J35,2)</f>
        <v>0</v>
      </c>
      <c r="N35" s="621" t="s">
        <v>600</v>
      </c>
    </row>
    <row r="36" spans="1:14" s="45" customFormat="1" ht="26.25" thickBot="1">
      <c r="A36" s="1092" t="s">
        <v>386</v>
      </c>
      <c r="B36" s="1086" t="s">
        <v>387</v>
      </c>
      <c r="C36" s="1087"/>
      <c r="D36" s="1088"/>
      <c r="E36" s="1089"/>
      <c r="F36" s="1090">
        <f>SUM(F35:F35)</f>
        <v>0</v>
      </c>
      <c r="G36" s="1093" t="s">
        <v>600</v>
      </c>
      <c r="H36" s="1092" t="s">
        <v>386</v>
      </c>
      <c r="I36" s="1086" t="s">
        <v>387</v>
      </c>
      <c r="J36" s="1087"/>
      <c r="K36" s="1088"/>
      <c r="L36" s="1089"/>
      <c r="M36" s="1090">
        <f>SUM(M35:M35)</f>
        <v>0</v>
      </c>
      <c r="N36" s="1093" t="s">
        <v>600</v>
      </c>
    </row>
    <row r="37" spans="1:14" ht="14.25" thickTop="1" thickBot="1">
      <c r="A37" s="646" t="s">
        <v>12</v>
      </c>
      <c r="B37" s="647" t="s">
        <v>336</v>
      </c>
      <c r="C37" s="648"/>
      <c r="D37" s="649"/>
      <c r="E37" s="650"/>
      <c r="F37" s="1386">
        <f>SUM(F36,F33,F29,F23)+F26</f>
        <v>0</v>
      </c>
      <c r="H37" s="646" t="s">
        <v>12</v>
      </c>
      <c r="I37" s="647" t="s">
        <v>336</v>
      </c>
      <c r="J37" s="648"/>
      <c r="K37" s="649"/>
      <c r="L37" s="650"/>
      <c r="M37" s="1386">
        <f>SUM(M36,M33,M29,M23)+M26</f>
        <v>0</v>
      </c>
    </row>
    <row r="38" spans="1:14" ht="13.5" thickBot="1">
      <c r="A38" s="657"/>
      <c r="B38" s="658"/>
      <c r="C38" s="659"/>
      <c r="D38" s="660"/>
      <c r="E38" s="661"/>
      <c r="F38" s="534"/>
      <c r="G38" s="652"/>
      <c r="H38" s="657"/>
      <c r="I38" s="658"/>
      <c r="J38" s="659"/>
      <c r="K38" s="660"/>
      <c r="L38" s="661"/>
      <c r="M38" s="534"/>
    </row>
    <row r="39" spans="1:14" ht="13.5" thickBot="1">
      <c r="A39" s="635" t="s">
        <v>16</v>
      </c>
      <c r="B39" s="458" t="s">
        <v>17</v>
      </c>
      <c r="C39" s="636"/>
      <c r="D39" s="637"/>
      <c r="E39" s="638"/>
      <c r="F39" s="639"/>
      <c r="H39" s="635" t="s">
        <v>16</v>
      </c>
      <c r="I39" s="458" t="s">
        <v>17</v>
      </c>
      <c r="J39" s="636"/>
      <c r="K39" s="637"/>
      <c r="L39" s="638"/>
      <c r="M39" s="639"/>
    </row>
    <row r="40" spans="1:14">
      <c r="A40" s="463" t="s">
        <v>413</v>
      </c>
      <c r="B40" s="464" t="s">
        <v>414</v>
      </c>
      <c r="C40" s="465"/>
      <c r="D40" s="466"/>
      <c r="E40" s="640"/>
      <c r="F40" s="468"/>
      <c r="H40" s="463" t="s">
        <v>413</v>
      </c>
      <c r="I40" s="464" t="s">
        <v>414</v>
      </c>
      <c r="J40" s="465"/>
      <c r="K40" s="466"/>
      <c r="L40" s="640"/>
      <c r="M40" s="468"/>
    </row>
    <row r="41" spans="1:14" ht="25.5">
      <c r="A41" s="471"/>
      <c r="B41" s="508" t="s">
        <v>621</v>
      </c>
      <c r="C41" s="477"/>
      <c r="D41" s="480"/>
      <c r="E41" s="656"/>
      <c r="F41" s="525"/>
      <c r="H41" s="471"/>
      <c r="I41" s="508" t="s">
        <v>621</v>
      </c>
      <c r="J41" s="477"/>
      <c r="K41" s="480"/>
      <c r="L41" s="656"/>
      <c r="M41" s="525"/>
    </row>
    <row r="42" spans="1:14" ht="51">
      <c r="A42" s="471" t="s">
        <v>622</v>
      </c>
      <c r="B42" s="508" t="s">
        <v>623</v>
      </c>
      <c r="C42" s="492">
        <v>24</v>
      </c>
      <c r="D42" s="507" t="s">
        <v>29</v>
      </c>
      <c r="E42" s="662"/>
      <c r="F42" s="475">
        <f t="shared" ref="F42:F43" si="4">ROUND(E42*C42,2)</f>
        <v>0</v>
      </c>
      <c r="H42" s="471" t="s">
        <v>622</v>
      </c>
      <c r="I42" s="508" t="s">
        <v>623</v>
      </c>
      <c r="J42" s="492">
        <v>24</v>
      </c>
      <c r="K42" s="507" t="s">
        <v>29</v>
      </c>
      <c r="L42" s="662"/>
      <c r="M42" s="475">
        <f t="shared" ref="M42:M43" si="5">ROUND(L42*J42,2)</f>
        <v>0</v>
      </c>
    </row>
    <row r="43" spans="1:14" ht="89.25">
      <c r="A43" s="471" t="s">
        <v>624</v>
      </c>
      <c r="B43" s="508" t="s">
        <v>625</v>
      </c>
      <c r="C43" s="492">
        <v>8</v>
      </c>
      <c r="D43" s="507" t="s">
        <v>29</v>
      </c>
      <c r="E43" s="662"/>
      <c r="F43" s="475">
        <f t="shared" si="4"/>
        <v>0</v>
      </c>
      <c r="H43" s="471" t="s">
        <v>624</v>
      </c>
      <c r="I43" s="508" t="s">
        <v>625</v>
      </c>
      <c r="J43" s="492">
        <v>8</v>
      </c>
      <c r="K43" s="507" t="s">
        <v>29</v>
      </c>
      <c r="L43" s="662"/>
      <c r="M43" s="475">
        <f t="shared" si="5"/>
        <v>0</v>
      </c>
    </row>
    <row r="44" spans="1:14" s="45" customFormat="1">
      <c r="A44" s="1092" t="s">
        <v>413</v>
      </c>
      <c r="B44" s="1086" t="s">
        <v>414</v>
      </c>
      <c r="C44" s="1087"/>
      <c r="D44" s="1088"/>
      <c r="E44" s="1089"/>
      <c r="F44" s="1090">
        <f>SUM(F42:F43)</f>
        <v>0</v>
      </c>
      <c r="G44" s="1091"/>
      <c r="H44" s="1092" t="s">
        <v>413</v>
      </c>
      <c r="I44" s="1086" t="s">
        <v>414</v>
      </c>
      <c r="J44" s="1087"/>
      <c r="K44" s="1088"/>
      <c r="L44" s="1089"/>
      <c r="M44" s="1090">
        <f>SUM(M42:M43)</f>
        <v>0</v>
      </c>
    </row>
    <row r="45" spans="1:14">
      <c r="A45" s="463" t="s">
        <v>436</v>
      </c>
      <c r="B45" s="464" t="s">
        <v>228</v>
      </c>
      <c r="C45" s="465"/>
      <c r="D45" s="466"/>
      <c r="E45" s="640"/>
      <c r="F45" s="468"/>
      <c r="H45" s="463" t="s">
        <v>436</v>
      </c>
      <c r="I45" s="464" t="s">
        <v>228</v>
      </c>
      <c r="J45" s="465"/>
      <c r="K45" s="466"/>
      <c r="L45" s="640"/>
      <c r="M45" s="468"/>
    </row>
    <row r="46" spans="1:14" ht="38.25">
      <c r="A46" s="471" t="s">
        <v>626</v>
      </c>
      <c r="B46" s="508" t="s">
        <v>627</v>
      </c>
      <c r="C46" s="492">
        <v>13</v>
      </c>
      <c r="D46" s="507" t="s">
        <v>98</v>
      </c>
      <c r="E46" s="644"/>
      <c r="F46" s="475">
        <f t="shared" ref="F46:F47" si="6">ROUND(E46*C46,2)</f>
        <v>0</v>
      </c>
      <c r="H46" s="471" t="s">
        <v>626</v>
      </c>
      <c r="I46" s="508" t="s">
        <v>627</v>
      </c>
      <c r="J46" s="492">
        <v>18</v>
      </c>
      <c r="K46" s="507" t="s">
        <v>98</v>
      </c>
      <c r="L46" s="644"/>
      <c r="M46" s="475">
        <f t="shared" ref="M46:M47" si="7">ROUND(L46*J46,2)</f>
        <v>0</v>
      </c>
    </row>
    <row r="47" spans="1:14" ht="38.25">
      <c r="A47" s="471" t="s">
        <v>628</v>
      </c>
      <c r="B47" s="508" t="s">
        <v>629</v>
      </c>
      <c r="C47" s="492">
        <v>10</v>
      </c>
      <c r="D47" s="507" t="s">
        <v>98</v>
      </c>
      <c r="E47" s="644"/>
      <c r="F47" s="475">
        <f t="shared" si="6"/>
        <v>0</v>
      </c>
      <c r="H47" s="471" t="s">
        <v>628</v>
      </c>
      <c r="I47" s="508" t="s">
        <v>629</v>
      </c>
      <c r="J47" s="492">
        <v>15</v>
      </c>
      <c r="K47" s="507" t="s">
        <v>98</v>
      </c>
      <c r="L47" s="644"/>
      <c r="M47" s="475">
        <f t="shared" si="7"/>
        <v>0</v>
      </c>
    </row>
    <row r="48" spans="1:14" ht="13.5" thickBot="1">
      <c r="A48" s="482" t="s">
        <v>436</v>
      </c>
      <c r="B48" s="483" t="s">
        <v>228</v>
      </c>
      <c r="C48" s="484"/>
      <c r="D48" s="485"/>
      <c r="E48" s="643"/>
      <c r="F48" s="486">
        <f>SUM(F46:F47)</f>
        <v>0</v>
      </c>
      <c r="H48" s="482" t="s">
        <v>436</v>
      </c>
      <c r="I48" s="483" t="s">
        <v>228</v>
      </c>
      <c r="J48" s="484"/>
      <c r="K48" s="485"/>
      <c r="L48" s="643"/>
      <c r="M48" s="486">
        <f>SUM(M46:M47)</f>
        <v>0</v>
      </c>
    </row>
    <row r="49" spans="1:13" ht="14.25" thickTop="1" thickBot="1">
      <c r="A49" s="646" t="s">
        <v>16</v>
      </c>
      <c r="B49" s="647" t="s">
        <v>17</v>
      </c>
      <c r="C49" s="648"/>
      <c r="D49" s="649"/>
      <c r="E49" s="650"/>
      <c r="F49" s="1386">
        <f>SUM(F44+F48)</f>
        <v>0</v>
      </c>
      <c r="H49" s="646" t="s">
        <v>16</v>
      </c>
      <c r="I49" s="647" t="s">
        <v>17</v>
      </c>
      <c r="J49" s="648"/>
      <c r="K49" s="649"/>
      <c r="L49" s="650"/>
      <c r="M49" s="1386">
        <f>SUM(M44+M48)</f>
        <v>0</v>
      </c>
    </row>
    <row r="50" spans="1:13" s="6" customFormat="1" ht="13.5" thickBot="1">
      <c r="A50" s="657"/>
      <c r="B50" s="658"/>
      <c r="C50" s="659"/>
      <c r="D50" s="660"/>
      <c r="E50" s="661"/>
      <c r="F50" s="534"/>
      <c r="G50" s="652"/>
      <c r="H50" s="657"/>
      <c r="I50" s="658"/>
      <c r="J50" s="659"/>
      <c r="K50" s="660"/>
      <c r="L50" s="661"/>
      <c r="M50" s="534"/>
    </row>
    <row r="51" spans="1:13" ht="13.5" thickBot="1">
      <c r="A51" s="635">
        <v>5</v>
      </c>
      <c r="B51" s="458" t="s">
        <v>251</v>
      </c>
      <c r="C51" s="636"/>
      <c r="D51" s="637"/>
      <c r="E51" s="638"/>
      <c r="F51" s="639"/>
      <c r="H51" s="635">
        <v>5</v>
      </c>
      <c r="I51" s="458" t="s">
        <v>251</v>
      </c>
      <c r="J51" s="636"/>
      <c r="K51" s="637"/>
      <c r="L51" s="638"/>
      <c r="M51" s="639"/>
    </row>
    <row r="52" spans="1:13">
      <c r="A52" s="463" t="s">
        <v>441</v>
      </c>
      <c r="B52" s="464" t="s">
        <v>442</v>
      </c>
      <c r="C52" s="465"/>
      <c r="D52" s="466"/>
      <c r="E52" s="640"/>
      <c r="F52" s="468"/>
      <c r="H52" s="463" t="s">
        <v>441</v>
      </c>
      <c r="I52" s="464" t="s">
        <v>442</v>
      </c>
      <c r="J52" s="465"/>
      <c r="K52" s="466"/>
      <c r="L52" s="640"/>
      <c r="M52" s="468"/>
    </row>
    <row r="53" spans="1:13" ht="38.25">
      <c r="A53" s="471" t="s">
        <v>445</v>
      </c>
      <c r="B53" s="508" t="s">
        <v>630</v>
      </c>
      <c r="C53" s="492">
        <v>30</v>
      </c>
      <c r="D53" s="507" t="s">
        <v>355</v>
      </c>
      <c r="E53" s="662"/>
      <c r="F53" s="475">
        <f t="shared" ref="F53:F56" si="8">ROUND(E53*C53,2)</f>
        <v>0</v>
      </c>
      <c r="H53" s="471" t="s">
        <v>445</v>
      </c>
      <c r="I53" s="508" t="s">
        <v>630</v>
      </c>
      <c r="J53" s="492">
        <v>30</v>
      </c>
      <c r="K53" s="507" t="s">
        <v>355</v>
      </c>
      <c r="L53" s="662"/>
      <c r="M53" s="475">
        <f t="shared" ref="M53:M56" si="9">ROUND(L53*J53,2)</f>
        <v>0</v>
      </c>
    </row>
    <row r="54" spans="1:13" ht="51">
      <c r="A54" s="471" t="s">
        <v>457</v>
      </c>
      <c r="B54" s="508" t="s">
        <v>631</v>
      </c>
      <c r="C54" s="492">
        <v>55.5</v>
      </c>
      <c r="D54" s="507" t="s">
        <v>355</v>
      </c>
      <c r="E54" s="662"/>
      <c r="F54" s="475">
        <f t="shared" si="8"/>
        <v>0</v>
      </c>
      <c r="H54" s="471" t="s">
        <v>457</v>
      </c>
      <c r="I54" s="508" t="s">
        <v>631</v>
      </c>
      <c r="J54" s="492">
        <v>47</v>
      </c>
      <c r="K54" s="507" t="s">
        <v>355</v>
      </c>
      <c r="L54" s="662"/>
      <c r="M54" s="475">
        <f t="shared" si="9"/>
        <v>0</v>
      </c>
    </row>
    <row r="55" spans="1:13" ht="51">
      <c r="A55" s="471" t="s">
        <v>632</v>
      </c>
      <c r="B55" s="508" t="s">
        <v>633</v>
      </c>
      <c r="C55" s="492">
        <v>1</v>
      </c>
      <c r="D55" s="507" t="s">
        <v>29</v>
      </c>
      <c r="E55" s="662"/>
      <c r="F55" s="475">
        <f t="shared" si="8"/>
        <v>0</v>
      </c>
      <c r="H55" s="471" t="s">
        <v>632</v>
      </c>
      <c r="I55" s="508" t="s">
        <v>634</v>
      </c>
      <c r="J55" s="492">
        <v>1</v>
      </c>
      <c r="K55" s="507" t="s">
        <v>29</v>
      </c>
      <c r="L55" s="662"/>
      <c r="M55" s="475">
        <f t="shared" si="9"/>
        <v>0</v>
      </c>
    </row>
    <row r="56" spans="1:13" ht="38.25">
      <c r="A56" s="471" t="s">
        <v>475</v>
      </c>
      <c r="B56" s="508" t="s">
        <v>635</v>
      </c>
      <c r="C56" s="492">
        <v>6</v>
      </c>
      <c r="D56" s="507" t="s">
        <v>355</v>
      </c>
      <c r="E56" s="662"/>
      <c r="F56" s="475">
        <f t="shared" si="8"/>
        <v>0</v>
      </c>
      <c r="H56" s="471" t="s">
        <v>475</v>
      </c>
      <c r="I56" s="508" t="s">
        <v>635</v>
      </c>
      <c r="J56" s="492">
        <v>8</v>
      </c>
      <c r="K56" s="507" t="s">
        <v>355</v>
      </c>
      <c r="L56" s="662"/>
      <c r="M56" s="475">
        <f t="shared" si="9"/>
        <v>0</v>
      </c>
    </row>
    <row r="57" spans="1:13" s="45" customFormat="1">
      <c r="A57" s="1092" t="s">
        <v>441</v>
      </c>
      <c r="B57" s="1086" t="s">
        <v>442</v>
      </c>
      <c r="C57" s="1087"/>
      <c r="D57" s="1088"/>
      <c r="E57" s="1089"/>
      <c r="F57" s="1090">
        <f>SUM(F53:F56)</f>
        <v>0</v>
      </c>
      <c r="G57" s="1091"/>
      <c r="H57" s="1092" t="s">
        <v>441</v>
      </c>
      <c r="I57" s="1086" t="s">
        <v>442</v>
      </c>
      <c r="J57" s="1087"/>
      <c r="K57" s="1088"/>
      <c r="L57" s="1089"/>
      <c r="M57" s="1090">
        <f>SUM(M53:M56)</f>
        <v>0</v>
      </c>
    </row>
    <row r="58" spans="1:13">
      <c r="A58" s="463" t="s">
        <v>466</v>
      </c>
      <c r="B58" s="464" t="s">
        <v>467</v>
      </c>
      <c r="C58" s="465"/>
      <c r="D58" s="466"/>
      <c r="E58" s="640"/>
      <c r="F58" s="468"/>
      <c r="H58" s="463" t="s">
        <v>466</v>
      </c>
      <c r="I58" s="464" t="s">
        <v>467</v>
      </c>
      <c r="J58" s="465"/>
      <c r="K58" s="466"/>
      <c r="L58" s="640"/>
      <c r="M58" s="468"/>
    </row>
    <row r="59" spans="1:13" ht="51">
      <c r="A59" s="471" t="s">
        <v>481</v>
      </c>
      <c r="B59" s="508" t="s">
        <v>473</v>
      </c>
      <c r="C59" s="492">
        <v>1800</v>
      </c>
      <c r="D59" s="507" t="s">
        <v>474</v>
      </c>
      <c r="E59" s="662"/>
      <c r="F59" s="475">
        <f t="shared" ref="F59:F62" si="10">ROUND(E59*C59,2)</f>
        <v>0</v>
      </c>
      <c r="H59" s="471" t="s">
        <v>481</v>
      </c>
      <c r="I59" s="508" t="s">
        <v>473</v>
      </c>
      <c r="J59" s="492">
        <v>1800</v>
      </c>
      <c r="K59" s="507" t="s">
        <v>474</v>
      </c>
      <c r="L59" s="662"/>
      <c r="M59" s="475">
        <f t="shared" ref="M59:M62" si="11">ROUND(L59*J59,2)</f>
        <v>0</v>
      </c>
    </row>
    <row r="60" spans="1:13" ht="63.75">
      <c r="A60" s="471" t="s">
        <v>472</v>
      </c>
      <c r="B60" s="508" t="s">
        <v>482</v>
      </c>
      <c r="C60" s="492">
        <v>100</v>
      </c>
      <c r="D60" s="507" t="s">
        <v>474</v>
      </c>
      <c r="E60" s="662"/>
      <c r="F60" s="475">
        <f t="shared" si="10"/>
        <v>0</v>
      </c>
      <c r="H60" s="471" t="s">
        <v>472</v>
      </c>
      <c r="I60" s="508" t="s">
        <v>482</v>
      </c>
      <c r="J60" s="492">
        <v>100</v>
      </c>
      <c r="K60" s="507" t="s">
        <v>474</v>
      </c>
      <c r="L60" s="662"/>
      <c r="M60" s="475">
        <f t="shared" si="11"/>
        <v>0</v>
      </c>
    </row>
    <row r="61" spans="1:13" ht="38.25">
      <c r="A61" s="471" t="s">
        <v>636</v>
      </c>
      <c r="B61" s="508" t="s">
        <v>637</v>
      </c>
      <c r="C61" s="492">
        <v>880</v>
      </c>
      <c r="D61" s="507" t="s">
        <v>474</v>
      </c>
      <c r="E61" s="662"/>
      <c r="F61" s="475">
        <f t="shared" si="10"/>
        <v>0</v>
      </c>
      <c r="H61" s="471" t="s">
        <v>636</v>
      </c>
      <c r="I61" s="508" t="s">
        <v>637</v>
      </c>
      <c r="J61" s="492">
        <v>880</v>
      </c>
      <c r="K61" s="507" t="s">
        <v>474</v>
      </c>
      <c r="L61" s="662"/>
      <c r="M61" s="475">
        <f t="shared" si="11"/>
        <v>0</v>
      </c>
    </row>
    <row r="62" spans="1:13" ht="25.5">
      <c r="A62" s="471" t="s">
        <v>477</v>
      </c>
      <c r="B62" s="508" t="s">
        <v>478</v>
      </c>
      <c r="C62" s="492">
        <v>50</v>
      </c>
      <c r="D62" s="507" t="s">
        <v>98</v>
      </c>
      <c r="E62" s="662"/>
      <c r="F62" s="475">
        <f t="shared" si="10"/>
        <v>0</v>
      </c>
      <c r="H62" s="471" t="s">
        <v>477</v>
      </c>
      <c r="I62" s="508" t="s">
        <v>478</v>
      </c>
      <c r="J62" s="492">
        <v>60</v>
      </c>
      <c r="K62" s="507" t="s">
        <v>98</v>
      </c>
      <c r="L62" s="662"/>
      <c r="M62" s="475">
        <f t="shared" si="11"/>
        <v>0</v>
      </c>
    </row>
    <row r="63" spans="1:13" s="45" customFormat="1">
      <c r="A63" s="1092" t="s">
        <v>466</v>
      </c>
      <c r="B63" s="1086" t="s">
        <v>467</v>
      </c>
      <c r="C63" s="1087"/>
      <c r="D63" s="1088"/>
      <c r="E63" s="1089"/>
      <c r="F63" s="1090">
        <f>SUM(F59:F62)</f>
        <v>0</v>
      </c>
      <c r="G63" s="1091"/>
      <c r="H63" s="1092" t="s">
        <v>466</v>
      </c>
      <c r="I63" s="1086" t="s">
        <v>467</v>
      </c>
      <c r="J63" s="1087"/>
      <c r="K63" s="1088"/>
      <c r="L63" s="1089"/>
      <c r="M63" s="1090">
        <f>SUM(M59:M62)</f>
        <v>0</v>
      </c>
    </row>
    <row r="64" spans="1:13">
      <c r="A64" s="463" t="s">
        <v>455</v>
      </c>
      <c r="B64" s="464" t="s">
        <v>456</v>
      </c>
      <c r="C64" s="465"/>
      <c r="D64" s="466"/>
      <c r="E64" s="640"/>
      <c r="F64" s="468"/>
      <c r="H64" s="463" t="s">
        <v>455</v>
      </c>
      <c r="I64" s="464" t="s">
        <v>456</v>
      </c>
      <c r="J64" s="465"/>
      <c r="K64" s="466"/>
      <c r="L64" s="640"/>
      <c r="M64" s="468"/>
    </row>
    <row r="65" spans="1:14" ht="51">
      <c r="A65" s="471" t="s">
        <v>638</v>
      </c>
      <c r="B65" s="508" t="s">
        <v>639</v>
      </c>
      <c r="C65" s="492">
        <v>8.5</v>
      </c>
      <c r="D65" s="507" t="s">
        <v>340</v>
      </c>
      <c r="E65" s="662"/>
      <c r="F65" s="475">
        <f t="shared" ref="F65:F68" si="12">ROUND(E65*C65,2)</f>
        <v>0</v>
      </c>
      <c r="H65" s="471" t="s">
        <v>638</v>
      </c>
      <c r="I65" s="508" t="s">
        <v>639</v>
      </c>
      <c r="J65" s="492">
        <v>9.5</v>
      </c>
      <c r="K65" s="507" t="s">
        <v>340</v>
      </c>
      <c r="L65" s="662"/>
      <c r="M65" s="475">
        <f t="shared" ref="M65:M68" si="13">ROUND(L65*J65,2)</f>
        <v>0</v>
      </c>
    </row>
    <row r="66" spans="1:14" ht="63.75">
      <c r="A66" s="471" t="s">
        <v>640</v>
      </c>
      <c r="B66" s="508" t="s">
        <v>641</v>
      </c>
      <c r="C66" s="492">
        <v>4.5</v>
      </c>
      <c r="D66" s="507" t="s">
        <v>340</v>
      </c>
      <c r="E66" s="662"/>
      <c r="F66" s="475">
        <f t="shared" si="12"/>
        <v>0</v>
      </c>
      <c r="H66" s="471" t="s">
        <v>640</v>
      </c>
      <c r="I66" s="508" t="s">
        <v>641</v>
      </c>
      <c r="J66" s="492">
        <v>4.5</v>
      </c>
      <c r="K66" s="507" t="s">
        <v>340</v>
      </c>
      <c r="L66" s="662"/>
      <c r="M66" s="475">
        <f t="shared" si="13"/>
        <v>0</v>
      </c>
    </row>
    <row r="67" spans="1:14" ht="63.75">
      <c r="A67" s="471" t="s">
        <v>642</v>
      </c>
      <c r="B67" s="508" t="s">
        <v>643</v>
      </c>
      <c r="C67" s="492">
        <v>15</v>
      </c>
      <c r="D67" s="507" t="s">
        <v>340</v>
      </c>
      <c r="E67" s="662"/>
      <c r="F67" s="475">
        <f t="shared" si="12"/>
        <v>0</v>
      </c>
      <c r="H67" s="471" t="s">
        <v>642</v>
      </c>
      <c r="I67" s="508" t="s">
        <v>643</v>
      </c>
      <c r="J67" s="492">
        <v>15</v>
      </c>
      <c r="K67" s="507" t="s">
        <v>340</v>
      </c>
      <c r="L67" s="662"/>
      <c r="M67" s="475">
        <f t="shared" si="13"/>
        <v>0</v>
      </c>
    </row>
    <row r="68" spans="1:14" ht="76.5">
      <c r="A68" s="471" t="s">
        <v>644</v>
      </c>
      <c r="B68" s="508" t="s">
        <v>645</v>
      </c>
      <c r="C68" s="492">
        <v>7.5</v>
      </c>
      <c r="D68" s="507" t="s">
        <v>340</v>
      </c>
      <c r="E68" s="662"/>
      <c r="F68" s="475">
        <f t="shared" si="12"/>
        <v>0</v>
      </c>
      <c r="H68" s="471" t="s">
        <v>644</v>
      </c>
      <c r="I68" s="508" t="s">
        <v>645</v>
      </c>
      <c r="J68" s="492">
        <v>6.5</v>
      </c>
      <c r="K68" s="507" t="s">
        <v>340</v>
      </c>
      <c r="L68" s="662"/>
      <c r="M68" s="475">
        <f t="shared" si="13"/>
        <v>0</v>
      </c>
    </row>
    <row r="69" spans="1:14">
      <c r="A69" s="482" t="s">
        <v>455</v>
      </c>
      <c r="B69" s="1086" t="s">
        <v>456</v>
      </c>
      <c r="C69" s="1087" t="s">
        <v>653</v>
      </c>
      <c r="D69" s="1088"/>
      <c r="E69" s="1089"/>
      <c r="F69" s="1090">
        <f>SUM(F65:F68)</f>
        <v>0</v>
      </c>
      <c r="G69" s="1091"/>
      <c r="H69" s="1092" t="s">
        <v>455</v>
      </c>
      <c r="I69" s="1086" t="s">
        <v>456</v>
      </c>
      <c r="J69" s="1087"/>
      <c r="K69" s="1088"/>
      <c r="L69" s="1089"/>
      <c r="M69" s="1090">
        <f>SUM(M65:M68)</f>
        <v>0</v>
      </c>
    </row>
    <row r="70" spans="1:14">
      <c r="A70" s="463" t="s">
        <v>479</v>
      </c>
      <c r="B70" s="464" t="s">
        <v>480</v>
      </c>
      <c r="C70" s="465"/>
      <c r="D70" s="466"/>
      <c r="E70" s="640"/>
      <c r="F70" s="468"/>
      <c r="H70" s="463" t="s">
        <v>479</v>
      </c>
      <c r="I70" s="464" t="s">
        <v>480</v>
      </c>
      <c r="J70" s="465"/>
      <c r="K70" s="466"/>
      <c r="L70" s="640"/>
      <c r="M70" s="468"/>
    </row>
    <row r="71" spans="1:14" ht="89.25">
      <c r="A71" s="471" t="s">
        <v>646</v>
      </c>
      <c r="B71" s="663" t="s">
        <v>647</v>
      </c>
      <c r="C71" s="664">
        <v>5</v>
      </c>
      <c r="D71" s="474" t="s">
        <v>569</v>
      </c>
      <c r="E71" s="665"/>
      <c r="F71" s="475">
        <f t="shared" ref="F71:F73" si="14">ROUND(E71*C71,2)</f>
        <v>0</v>
      </c>
      <c r="H71" s="471" t="s">
        <v>646</v>
      </c>
      <c r="I71" s="663" t="s">
        <v>647</v>
      </c>
      <c r="J71" s="664">
        <v>5</v>
      </c>
      <c r="K71" s="474" t="s">
        <v>569</v>
      </c>
      <c r="L71" s="665"/>
      <c r="M71" s="475">
        <f t="shared" ref="M71:M73" si="15">ROUND(L71*J71,2)</f>
        <v>0</v>
      </c>
    </row>
    <row r="72" spans="1:14" ht="38.25">
      <c r="A72" s="471" t="s">
        <v>485</v>
      </c>
      <c r="B72" s="508" t="s">
        <v>486</v>
      </c>
      <c r="C72" s="492">
        <v>1</v>
      </c>
      <c r="D72" s="507" t="s">
        <v>48</v>
      </c>
      <c r="E72" s="662"/>
      <c r="F72" s="475">
        <f t="shared" si="14"/>
        <v>0</v>
      </c>
      <c r="H72" s="471" t="s">
        <v>485</v>
      </c>
      <c r="I72" s="508" t="s">
        <v>486</v>
      </c>
      <c r="J72" s="492">
        <v>1</v>
      </c>
      <c r="K72" s="507" t="s">
        <v>48</v>
      </c>
      <c r="L72" s="662"/>
      <c r="M72" s="475">
        <f t="shared" si="15"/>
        <v>0</v>
      </c>
    </row>
    <row r="73" spans="1:14" ht="25.5">
      <c r="A73" s="471" t="s">
        <v>488</v>
      </c>
      <c r="B73" s="478" t="s">
        <v>489</v>
      </c>
      <c r="C73" s="479">
        <v>4</v>
      </c>
      <c r="D73" s="480" t="s">
        <v>48</v>
      </c>
      <c r="E73" s="642"/>
      <c r="F73" s="475">
        <f t="shared" si="14"/>
        <v>0</v>
      </c>
      <c r="H73" s="471" t="s">
        <v>488</v>
      </c>
      <c r="I73" s="478" t="s">
        <v>489</v>
      </c>
      <c r="J73" s="479">
        <v>4</v>
      </c>
      <c r="K73" s="480" t="s">
        <v>48</v>
      </c>
      <c r="L73" s="642"/>
      <c r="M73" s="475">
        <f t="shared" si="15"/>
        <v>0</v>
      </c>
    </row>
    <row r="74" spans="1:14" ht="13.5" thickBot="1">
      <c r="A74" s="482" t="s">
        <v>479</v>
      </c>
      <c r="B74" s="1086" t="s">
        <v>480</v>
      </c>
      <c r="C74" s="1087"/>
      <c r="D74" s="1088"/>
      <c r="E74" s="1089"/>
      <c r="F74" s="1090">
        <f>SUM(F71:F73)</f>
        <v>0</v>
      </c>
      <c r="G74" s="1091"/>
      <c r="H74" s="1092" t="s">
        <v>479</v>
      </c>
      <c r="I74" s="1086" t="s">
        <v>480</v>
      </c>
      <c r="J74" s="1087"/>
      <c r="K74" s="1088"/>
      <c r="L74" s="1089"/>
      <c r="M74" s="1090">
        <f>SUM(M71:M73)</f>
        <v>0</v>
      </c>
    </row>
    <row r="75" spans="1:14" ht="14.25" thickTop="1" thickBot="1">
      <c r="A75" s="646">
        <v>5</v>
      </c>
      <c r="B75" s="647" t="s">
        <v>251</v>
      </c>
      <c r="C75" s="648" t="s">
        <v>831</v>
      </c>
      <c r="D75" s="649"/>
      <c r="E75" s="648"/>
      <c r="F75" s="1386">
        <f>SUM(F74,F69,F63,F57)</f>
        <v>0</v>
      </c>
      <c r="H75" s="646">
        <v>5</v>
      </c>
      <c r="I75" s="647" t="s">
        <v>251</v>
      </c>
      <c r="J75" s="648" t="s">
        <v>831</v>
      </c>
      <c r="K75" s="649"/>
      <c r="L75" s="650"/>
      <c r="M75" s="1386">
        <f>SUM(M74,M69,M63,M57)</f>
        <v>0</v>
      </c>
    </row>
    <row r="76" spans="1:14" s="6" customFormat="1" ht="13.5" thickBot="1">
      <c r="A76" s="657"/>
      <c r="B76" s="658"/>
      <c r="C76" s="659"/>
      <c r="D76" s="660"/>
      <c r="E76" s="659"/>
      <c r="F76" s="534"/>
      <c r="G76" s="652"/>
      <c r="H76" s="657"/>
      <c r="I76" s="658"/>
      <c r="J76" s="659"/>
      <c r="K76" s="660"/>
      <c r="L76" s="661"/>
      <c r="M76" s="534"/>
    </row>
    <row r="77" spans="1:14" ht="13.5" thickBot="1">
      <c r="A77" s="635" t="s">
        <v>19</v>
      </c>
      <c r="B77" s="458" t="s">
        <v>92</v>
      </c>
      <c r="C77" s="636"/>
      <c r="D77" s="637"/>
      <c r="E77" s="636"/>
      <c r="F77" s="639"/>
      <c r="H77" s="635" t="s">
        <v>19</v>
      </c>
      <c r="I77" s="458" t="s">
        <v>92</v>
      </c>
      <c r="J77" s="636"/>
      <c r="K77" s="637"/>
      <c r="L77" s="638"/>
      <c r="M77" s="639"/>
    </row>
    <row r="78" spans="1:14" ht="25.5">
      <c r="A78" s="463" t="s">
        <v>570</v>
      </c>
      <c r="B78" s="464" t="s">
        <v>571</v>
      </c>
      <c r="C78" s="465"/>
      <c r="D78" s="466"/>
      <c r="E78" s="467"/>
      <c r="F78" s="468"/>
      <c r="H78" s="463" t="s">
        <v>570</v>
      </c>
      <c r="I78" s="464" t="s">
        <v>571</v>
      </c>
      <c r="J78" s="465"/>
      <c r="K78" s="466"/>
      <c r="L78" s="467"/>
      <c r="M78" s="468"/>
    </row>
    <row r="79" spans="1:14">
      <c r="A79" s="615" t="s">
        <v>572</v>
      </c>
      <c r="B79" s="506" t="s">
        <v>117</v>
      </c>
      <c r="C79" s="569">
        <v>45</v>
      </c>
      <c r="D79" s="524" t="s">
        <v>573</v>
      </c>
      <c r="E79" s="569">
        <v>40</v>
      </c>
      <c r="F79" s="525">
        <f t="shared" ref="F79:F80" si="16">E79*C79</f>
        <v>1800</v>
      </c>
      <c r="G79" s="617" t="s">
        <v>304</v>
      </c>
      <c r="H79" s="615" t="s">
        <v>572</v>
      </c>
      <c r="I79" s="506" t="s">
        <v>117</v>
      </c>
      <c r="J79" s="569">
        <v>40</v>
      </c>
      <c r="K79" s="524" t="s">
        <v>573</v>
      </c>
      <c r="L79" s="569">
        <v>40</v>
      </c>
      <c r="M79" s="525">
        <f t="shared" ref="M79:M80" si="17">L79*J79</f>
        <v>1600</v>
      </c>
      <c r="N79" s="617" t="s">
        <v>304</v>
      </c>
    </row>
    <row r="80" spans="1:14">
      <c r="A80" s="615" t="s">
        <v>574</v>
      </c>
      <c r="B80" s="506" t="s">
        <v>127</v>
      </c>
      <c r="C80" s="569">
        <v>8</v>
      </c>
      <c r="D80" s="524" t="s">
        <v>573</v>
      </c>
      <c r="E80" s="569">
        <v>40</v>
      </c>
      <c r="F80" s="525">
        <f t="shared" si="16"/>
        <v>320</v>
      </c>
      <c r="G80" s="617" t="s">
        <v>304</v>
      </c>
      <c r="H80" s="615" t="s">
        <v>574</v>
      </c>
      <c r="I80" s="506" t="s">
        <v>127</v>
      </c>
      <c r="J80" s="569">
        <v>8</v>
      </c>
      <c r="K80" s="524" t="s">
        <v>573</v>
      </c>
      <c r="L80" s="569">
        <v>40</v>
      </c>
      <c r="M80" s="525">
        <f t="shared" si="17"/>
        <v>320</v>
      </c>
      <c r="N80" s="617" t="s">
        <v>304</v>
      </c>
    </row>
    <row r="81" spans="1:14">
      <c r="A81" s="471" t="s">
        <v>575</v>
      </c>
      <c r="B81" s="506" t="s">
        <v>576</v>
      </c>
      <c r="C81" s="526">
        <v>1</v>
      </c>
      <c r="D81" s="524" t="s">
        <v>48</v>
      </c>
      <c r="E81" s="656"/>
      <c r="F81" s="475">
        <f t="shared" ref="F81:F82" si="18">ROUND(E81*C81,2)</f>
        <v>0</v>
      </c>
      <c r="G81" s="617"/>
      <c r="H81" s="471" t="s">
        <v>575</v>
      </c>
      <c r="I81" s="506" t="s">
        <v>576</v>
      </c>
      <c r="J81" s="526">
        <v>1</v>
      </c>
      <c r="K81" s="524" t="s">
        <v>48</v>
      </c>
      <c r="L81" s="656"/>
      <c r="M81" s="475">
        <f t="shared" ref="M81:M82" si="19">ROUND(L81*J81,2)</f>
        <v>0</v>
      </c>
      <c r="N81" s="617"/>
    </row>
    <row r="82" spans="1:14">
      <c r="A82" s="471" t="s">
        <v>580</v>
      </c>
      <c r="B82" s="506" t="s">
        <v>581</v>
      </c>
      <c r="C82" s="526">
        <v>1</v>
      </c>
      <c r="D82" s="524" t="s">
        <v>48</v>
      </c>
      <c r="E82" s="656"/>
      <c r="F82" s="475">
        <f t="shared" si="18"/>
        <v>0</v>
      </c>
      <c r="G82" s="617"/>
      <c r="H82" s="471" t="s">
        <v>580</v>
      </c>
      <c r="I82" s="506" t="s">
        <v>581</v>
      </c>
      <c r="J82" s="526">
        <v>1</v>
      </c>
      <c r="K82" s="524" t="s">
        <v>48</v>
      </c>
      <c r="L82" s="656"/>
      <c r="M82" s="475">
        <f t="shared" si="19"/>
        <v>0</v>
      </c>
      <c r="N82" s="617"/>
    </row>
    <row r="83" spans="1:14" ht="26.25" thickBot="1">
      <c r="A83" s="482" t="s">
        <v>570</v>
      </c>
      <c r="B83" s="483" t="s">
        <v>571</v>
      </c>
      <c r="C83" s="484"/>
      <c r="D83" s="485"/>
      <c r="E83" s="484"/>
      <c r="F83" s="486">
        <f>SUM(F79:F82)</f>
        <v>2120</v>
      </c>
      <c r="G83" s="617" t="s">
        <v>304</v>
      </c>
      <c r="H83" s="482" t="s">
        <v>570</v>
      </c>
      <c r="I83" s="483" t="s">
        <v>571</v>
      </c>
      <c r="J83" s="484"/>
      <c r="K83" s="485"/>
      <c r="L83" s="484"/>
      <c r="M83" s="486">
        <f>SUM(M79:M82)</f>
        <v>1920</v>
      </c>
      <c r="N83" s="617" t="s">
        <v>304</v>
      </c>
    </row>
    <row r="84" spans="1:14" ht="14.25" thickTop="1" thickBot="1">
      <c r="A84" s="646" t="s">
        <v>19</v>
      </c>
      <c r="B84" s="647" t="s">
        <v>92</v>
      </c>
      <c r="C84" s="648"/>
      <c r="D84" s="649"/>
      <c r="E84" s="648"/>
      <c r="F84" s="1386">
        <f>F83</f>
        <v>2120</v>
      </c>
      <c r="H84" s="646" t="s">
        <v>19</v>
      </c>
      <c r="I84" s="647" t="s">
        <v>92</v>
      </c>
      <c r="J84" s="648"/>
      <c r="K84" s="649"/>
      <c r="L84" s="648"/>
      <c r="M84" s="1386">
        <f>M83</f>
        <v>1920</v>
      </c>
    </row>
    <row r="85" spans="1:14" ht="15.75">
      <c r="A85" s="666"/>
      <c r="B85" s="667"/>
      <c r="C85" s="668"/>
      <c r="D85" s="669"/>
      <c r="E85" s="668"/>
      <c r="F85" s="670"/>
      <c r="H85" s="666"/>
      <c r="I85" s="667"/>
      <c r="J85" s="668"/>
      <c r="K85" s="669"/>
      <c r="L85" s="668"/>
      <c r="M85" s="670"/>
    </row>
    <row r="86" spans="1:14" ht="15">
      <c r="A86" s="666"/>
      <c r="B86" s="671"/>
      <c r="C86" s="672"/>
      <c r="D86" s="631"/>
      <c r="E86" s="673"/>
      <c r="F86" s="674"/>
      <c r="H86" s="666"/>
      <c r="I86" s="671"/>
      <c r="J86" s="672"/>
      <c r="K86" s="631"/>
      <c r="L86" s="673"/>
      <c r="M86" s="674"/>
    </row>
    <row r="87" spans="1:14" ht="16.5" thickBot="1">
      <c r="A87" s="666"/>
      <c r="B87" s="675" t="s">
        <v>147</v>
      </c>
      <c r="C87" s="676"/>
      <c r="D87" s="677"/>
      <c r="E87" s="676"/>
      <c r="F87" s="678"/>
      <c r="H87" s="666"/>
      <c r="I87" s="675" t="s">
        <v>147</v>
      </c>
      <c r="J87" s="676"/>
      <c r="K87" s="677"/>
      <c r="L87" s="676"/>
      <c r="M87" s="678"/>
    </row>
    <row r="88" spans="1:14" ht="33" thickTop="1" thickBot="1">
      <c r="A88" s="1409" t="s">
        <v>226</v>
      </c>
      <c r="B88" s="2103" t="s">
        <v>606</v>
      </c>
      <c r="C88" s="2103"/>
      <c r="D88" s="2103"/>
      <c r="E88" s="2103"/>
      <c r="F88" s="2103"/>
      <c r="H88" s="1409" t="s">
        <v>227</v>
      </c>
      <c r="I88" s="679" t="s">
        <v>607</v>
      </c>
      <c r="J88" s="679"/>
      <c r="K88" s="679"/>
      <c r="L88" s="679"/>
      <c r="M88" s="679"/>
    </row>
    <row r="89" spans="1:14" ht="15.75" thickTop="1">
      <c r="A89" s="666"/>
      <c r="B89" s="680"/>
      <c r="C89" s="681"/>
      <c r="D89" s="682"/>
      <c r="E89" s="683"/>
      <c r="F89" s="684"/>
      <c r="H89" s="666"/>
      <c r="I89" s="680"/>
      <c r="J89" s="681"/>
      <c r="K89" s="682"/>
      <c r="L89" s="683"/>
      <c r="M89" s="684"/>
    </row>
    <row r="90" spans="1:14" ht="15">
      <c r="A90" s="685" t="s">
        <v>589</v>
      </c>
      <c r="B90" s="686" t="s">
        <v>5</v>
      </c>
      <c r="C90" s="687"/>
      <c r="D90" s="688"/>
      <c r="E90" s="687"/>
      <c r="F90" s="1387">
        <f>F17</f>
        <v>0</v>
      </c>
      <c r="H90" s="685" t="s">
        <v>589</v>
      </c>
      <c r="I90" s="686" t="s">
        <v>5</v>
      </c>
      <c r="J90" s="687"/>
      <c r="K90" s="688"/>
      <c r="L90" s="687"/>
      <c r="M90" s="1387">
        <f>M17</f>
        <v>0</v>
      </c>
    </row>
    <row r="91" spans="1:14" ht="15">
      <c r="A91" s="685" t="s">
        <v>590</v>
      </c>
      <c r="B91" s="689" t="s">
        <v>336</v>
      </c>
      <c r="C91" s="673"/>
      <c r="D91" s="690"/>
      <c r="E91" s="673"/>
      <c r="F91" s="1388">
        <f>F37</f>
        <v>0</v>
      </c>
      <c r="H91" s="685" t="s">
        <v>590</v>
      </c>
      <c r="I91" s="689" t="s">
        <v>336</v>
      </c>
      <c r="J91" s="673"/>
      <c r="K91" s="690"/>
      <c r="L91" s="673"/>
      <c r="M91" s="1388">
        <f>M37</f>
        <v>0</v>
      </c>
    </row>
    <row r="92" spans="1:14" ht="15">
      <c r="A92" s="685" t="s">
        <v>591</v>
      </c>
      <c r="B92" s="689" t="s">
        <v>17</v>
      </c>
      <c r="C92" s="673"/>
      <c r="D92" s="690"/>
      <c r="E92" s="673"/>
      <c r="F92" s="1388">
        <f>F49</f>
        <v>0</v>
      </c>
      <c r="H92" s="685" t="s">
        <v>591</v>
      </c>
      <c r="I92" s="689" t="s">
        <v>17</v>
      </c>
      <c r="J92" s="673"/>
      <c r="K92" s="690"/>
      <c r="L92" s="673"/>
      <c r="M92" s="1388">
        <f>M49</f>
        <v>0</v>
      </c>
    </row>
    <row r="93" spans="1:14" ht="15">
      <c r="A93" s="685" t="s">
        <v>593</v>
      </c>
      <c r="B93" s="691" t="s">
        <v>251</v>
      </c>
      <c r="C93" s="692"/>
      <c r="D93" s="693"/>
      <c r="E93" s="692"/>
      <c r="F93" s="1388">
        <f>F75</f>
        <v>0</v>
      </c>
      <c r="H93" s="685" t="s">
        <v>593</v>
      </c>
      <c r="I93" s="691" t="s">
        <v>251</v>
      </c>
      <c r="J93" s="692"/>
      <c r="K93" s="693"/>
      <c r="L93" s="692"/>
      <c r="M93" s="1388">
        <f>M75</f>
        <v>0</v>
      </c>
    </row>
    <row r="94" spans="1:14" ht="15">
      <c r="A94" s="694" t="s">
        <v>595</v>
      </c>
      <c r="B94" s="695" t="s">
        <v>92</v>
      </c>
      <c r="C94" s="696"/>
      <c r="D94" s="697"/>
      <c r="E94" s="696"/>
      <c r="F94" s="1388">
        <f>F84</f>
        <v>2120</v>
      </c>
      <c r="H94" s="694" t="s">
        <v>595</v>
      </c>
      <c r="I94" s="695" t="s">
        <v>92</v>
      </c>
      <c r="J94" s="696"/>
      <c r="K94" s="697"/>
      <c r="L94" s="696"/>
      <c r="M94" s="1388">
        <f>M84</f>
        <v>1920</v>
      </c>
    </row>
    <row r="95" spans="1:14" ht="15">
      <c r="A95" s="698"/>
      <c r="B95" s="1219" t="s">
        <v>871</v>
      </c>
      <c r="C95" s="1220"/>
      <c r="D95" s="1221"/>
      <c r="E95" s="1220"/>
      <c r="F95" s="1410">
        <f>SUM(F90:F94)</f>
        <v>2120</v>
      </c>
      <c r="G95" s="1216"/>
      <c r="H95" s="1222"/>
      <c r="I95" s="1219" t="s">
        <v>871</v>
      </c>
      <c r="J95" s="1220"/>
      <c r="K95" s="1221"/>
      <c r="L95" s="1220"/>
      <c r="M95" s="1410">
        <f>SUM(M90:M94)</f>
        <v>1920</v>
      </c>
    </row>
    <row r="96" spans="1:14" ht="15">
      <c r="A96" s="698"/>
      <c r="B96" s="626"/>
      <c r="C96" s="699"/>
      <c r="D96" s="700"/>
      <c r="E96" s="699"/>
      <c r="F96" s="701"/>
      <c r="H96" s="698"/>
      <c r="I96" s="626"/>
      <c r="J96" s="699"/>
      <c r="K96" s="700"/>
      <c r="L96" s="699"/>
      <c r="M96" s="701"/>
    </row>
    <row r="97" spans="1:14" ht="15.75" thickBot="1">
      <c r="A97" s="666"/>
      <c r="B97" s="626" t="s">
        <v>146</v>
      </c>
      <c r="C97" s="699"/>
      <c r="D97" s="700"/>
      <c r="E97" s="699"/>
      <c r="F97" s="701">
        <f>F95*0.22</f>
        <v>466.4</v>
      </c>
      <c r="H97" s="666"/>
      <c r="I97" s="626" t="s">
        <v>146</v>
      </c>
      <c r="J97" s="699"/>
      <c r="K97" s="700"/>
      <c r="L97" s="699"/>
      <c r="M97" s="701">
        <f>M95*0.22</f>
        <v>422.4</v>
      </c>
    </row>
    <row r="98" spans="1:14" ht="17.25" thickTop="1" thickBot="1">
      <c r="A98" s="666"/>
      <c r="B98" s="702" t="s">
        <v>105</v>
      </c>
      <c r="C98" s="703"/>
      <c r="D98" s="704"/>
      <c r="E98" s="703"/>
      <c r="F98" s="705">
        <f>F95+F97</f>
        <v>2586.4</v>
      </c>
      <c r="H98" s="666"/>
      <c r="I98" s="702" t="s">
        <v>105</v>
      </c>
      <c r="J98" s="703"/>
      <c r="K98" s="704"/>
      <c r="L98" s="703"/>
      <c r="M98" s="705">
        <f>M95+M97</f>
        <v>2342.4</v>
      </c>
    </row>
    <row r="99" spans="1:14" ht="13.5" thickTop="1">
      <c r="A99" s="666"/>
      <c r="B99" s="671"/>
      <c r="C99" s="706"/>
      <c r="D99" s="707"/>
      <c r="E99" s="706"/>
      <c r="F99" s="708"/>
      <c r="H99" s="666"/>
      <c r="I99" s="671"/>
      <c r="J99" s="706"/>
      <c r="K99" s="707"/>
      <c r="L99" s="706"/>
      <c r="M99" s="708"/>
    </row>
    <row r="100" spans="1:14">
      <c r="A100" s="666"/>
      <c r="B100" s="671"/>
      <c r="C100" s="706"/>
      <c r="D100" s="707"/>
      <c r="E100" s="706"/>
      <c r="F100" s="708"/>
      <c r="H100" s="666"/>
      <c r="I100" s="671"/>
      <c r="J100" s="706"/>
      <c r="K100" s="707"/>
      <c r="L100" s="706"/>
      <c r="M100" s="708"/>
    </row>
    <row r="101" spans="1:14" ht="13.5" thickBot="1">
      <c r="A101" s="666"/>
      <c r="B101" s="671"/>
      <c r="C101" s="706"/>
      <c r="D101" s="707"/>
      <c r="E101" s="706"/>
      <c r="F101" s="708"/>
      <c r="H101" s="666"/>
      <c r="I101" s="671"/>
      <c r="J101" s="706"/>
      <c r="K101" s="707"/>
      <c r="L101" s="706"/>
      <c r="M101" s="708"/>
    </row>
    <row r="102" spans="1:14">
      <c r="A102" s="2104" t="s">
        <v>598</v>
      </c>
      <c r="B102" s="2105"/>
      <c r="C102" s="2105"/>
      <c r="D102" s="2105"/>
      <c r="E102" s="2105"/>
      <c r="F102" s="2106"/>
      <c r="G102" s="190"/>
      <c r="H102" s="2104" t="s">
        <v>598</v>
      </c>
      <c r="I102" s="2105"/>
      <c r="J102" s="2105"/>
      <c r="K102" s="2105"/>
      <c r="L102" s="2105"/>
      <c r="M102" s="2106"/>
      <c r="N102" s="190"/>
    </row>
    <row r="103" spans="1:14">
      <c r="A103" s="2107"/>
      <c r="B103" s="2108"/>
      <c r="C103" s="2108"/>
      <c r="D103" s="2108"/>
      <c r="E103" s="2108"/>
      <c r="F103" s="2109"/>
      <c r="G103" s="617" t="s">
        <v>304</v>
      </c>
      <c r="H103" s="2107"/>
      <c r="I103" s="2108"/>
      <c r="J103" s="2108"/>
      <c r="K103" s="2108"/>
      <c r="L103" s="2108"/>
      <c r="M103" s="2109"/>
      <c r="N103" s="617" t="s">
        <v>304</v>
      </c>
    </row>
    <row r="104" spans="1:14" ht="18" customHeight="1" thickBot="1">
      <c r="A104" s="2110"/>
      <c r="B104" s="2111"/>
      <c r="C104" s="2111"/>
      <c r="D104" s="2111"/>
      <c r="E104" s="2111"/>
      <c r="F104" s="2112"/>
      <c r="G104" s="190"/>
      <c r="H104" s="2110"/>
      <c r="I104" s="2111"/>
      <c r="J104" s="2111"/>
      <c r="K104" s="2111"/>
      <c r="L104" s="2111"/>
      <c r="M104" s="2112"/>
      <c r="N104" s="190"/>
    </row>
    <row r="105" spans="1:14" ht="13.5" thickBot="1">
      <c r="A105" s="618"/>
      <c r="B105" s="618"/>
      <c r="C105" s="619"/>
      <c r="D105" s="620"/>
      <c r="E105" s="222"/>
      <c r="F105" s="303"/>
      <c r="G105" s="303"/>
      <c r="H105" s="618"/>
      <c r="I105" s="618"/>
      <c r="J105" s="619"/>
      <c r="K105" s="620"/>
      <c r="L105" s="222"/>
      <c r="M105" s="303"/>
      <c r="N105" s="303"/>
    </row>
    <row r="106" spans="1:14">
      <c r="A106" s="2093" t="s">
        <v>599</v>
      </c>
      <c r="B106" s="2094"/>
      <c r="C106" s="2094"/>
      <c r="D106" s="2094"/>
      <c r="E106" s="2094"/>
      <c r="F106" s="2095"/>
      <c r="G106" s="190"/>
      <c r="H106" s="2093" t="s">
        <v>599</v>
      </c>
      <c r="I106" s="2094"/>
      <c r="J106" s="2094"/>
      <c r="K106" s="2094"/>
      <c r="L106" s="2094"/>
      <c r="M106" s="2095"/>
      <c r="N106" s="190"/>
    </row>
    <row r="107" spans="1:14">
      <c r="A107" s="2096"/>
      <c r="B107" s="2097"/>
      <c r="C107" s="2097"/>
      <c r="D107" s="2097"/>
      <c r="E107" s="2097"/>
      <c r="F107" s="2098"/>
      <c r="G107" s="621" t="s">
        <v>600</v>
      </c>
      <c r="H107" s="2096"/>
      <c r="I107" s="2097"/>
      <c r="J107" s="2097"/>
      <c r="K107" s="2097"/>
      <c r="L107" s="2097"/>
      <c r="M107" s="2098"/>
      <c r="N107" s="621" t="s">
        <v>600</v>
      </c>
    </row>
    <row r="108" spans="1:14" ht="43.5" customHeight="1" thickBot="1">
      <c r="A108" s="2099"/>
      <c r="B108" s="2100"/>
      <c r="C108" s="2100"/>
      <c r="D108" s="2100"/>
      <c r="E108" s="2100"/>
      <c r="F108" s="2101"/>
      <c r="G108" s="190"/>
      <c r="H108" s="2099"/>
      <c r="I108" s="2100"/>
      <c r="J108" s="2100"/>
      <c r="K108" s="2100"/>
      <c r="L108" s="2100"/>
      <c r="M108" s="2101"/>
      <c r="N108" s="190"/>
    </row>
    <row r="109" spans="1:14">
      <c r="A109" s="666"/>
      <c r="B109" s="671"/>
      <c r="C109" s="706"/>
      <c r="D109" s="707"/>
      <c r="E109" s="706"/>
      <c r="F109" s="708"/>
    </row>
    <row r="110" spans="1:14">
      <c r="A110" s="666"/>
      <c r="B110" s="671"/>
      <c r="C110" s="706"/>
      <c r="D110" s="707"/>
      <c r="E110" s="706"/>
      <c r="F110" s="708"/>
    </row>
    <row r="111" spans="1:14">
      <c r="A111" s="666"/>
      <c r="B111" s="671"/>
      <c r="C111" s="706"/>
      <c r="D111" s="707"/>
      <c r="E111" s="706"/>
      <c r="F111" s="708"/>
      <c r="G111" s="1223"/>
    </row>
    <row r="112" spans="1:14" ht="16.5" thickBot="1">
      <c r="A112" s="666"/>
      <c r="B112" s="671"/>
      <c r="C112" s="706"/>
      <c r="D112" s="707"/>
      <c r="E112" s="706"/>
      <c r="F112" s="708"/>
      <c r="I112" s="1314"/>
    </row>
    <row r="113" spans="1:9" ht="15.75">
      <c r="A113" s="666"/>
      <c r="B113" s="671"/>
      <c r="C113" s="706"/>
      <c r="D113" s="707"/>
      <c r="E113" s="706"/>
      <c r="F113" s="708"/>
      <c r="I113" s="1315" t="s">
        <v>873</v>
      </c>
    </row>
    <row r="114" spans="1:9" ht="16.5" thickBot="1">
      <c r="A114" s="666"/>
      <c r="B114" s="671"/>
      <c r="C114" s="706"/>
      <c r="D114" s="707"/>
      <c r="E114" s="706"/>
      <c r="F114" s="708"/>
      <c r="I114" s="1316">
        <f>F95+M95</f>
        <v>4040</v>
      </c>
    </row>
    <row r="115" spans="1:9">
      <c r="I115" s="1320" t="s">
        <v>274</v>
      </c>
    </row>
    <row r="116" spans="1:9">
      <c r="I116" s="1318">
        <f>I114*0.22</f>
        <v>888.8</v>
      </c>
    </row>
    <row r="117" spans="1:9">
      <c r="I117" s="1317" t="s">
        <v>874</v>
      </c>
    </row>
    <row r="118" spans="1:9">
      <c r="I118" s="1319">
        <f>I114+I116</f>
        <v>4928.8</v>
      </c>
    </row>
  </sheetData>
  <sheetProtection password="C676" sheet="1" objects="1" scenarios="1"/>
  <mergeCells count="9">
    <mergeCell ref="A106:F108"/>
    <mergeCell ref="H106:M108"/>
    <mergeCell ref="B1:F1"/>
    <mergeCell ref="I1:M1"/>
    <mergeCell ref="B2:F2"/>
    <mergeCell ref="I2:M2"/>
    <mergeCell ref="B88:F88"/>
    <mergeCell ref="A102:F104"/>
    <mergeCell ref="H102:M104"/>
  </mergeCells>
  <pageMargins left="0.7" right="0.7" top="0.75" bottom="0.75" header="0.3" footer="0.3"/>
  <pageSetup paperSize="9" orientation="portrait" r:id="rId1"/>
  <headerFooter alignWithMargins="0">
    <oddHeader>&amp;C&amp;A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tabColor theme="5" tint="0.59999389629810485"/>
  </sheetPr>
  <dimension ref="A1:BC193"/>
  <sheetViews>
    <sheetView topLeftCell="J102" zoomScaleNormal="100" workbookViewId="0">
      <selection activeCell="P107" sqref="P107"/>
    </sheetView>
  </sheetViews>
  <sheetFormatPr defaultColWidth="9.140625" defaultRowHeight="12.75"/>
  <cols>
    <col min="1" max="1" width="9.85546875" style="445" bestFit="1" customWidth="1"/>
    <col min="2" max="2" width="36.7109375" style="447" customWidth="1"/>
    <col min="3" max="3" width="8.5703125" style="445" bestFit="1" customWidth="1"/>
    <col min="4" max="4" width="5.7109375" style="445" bestFit="1" customWidth="1"/>
    <col min="5" max="5" width="12" style="1223" bestFit="1" customWidth="1"/>
    <col min="6" max="6" width="13" style="445" bestFit="1" customWidth="1"/>
    <col min="7" max="7" width="2.5703125" style="445" customWidth="1"/>
    <col min="8" max="8" width="7.85546875" style="446" bestFit="1" customWidth="1"/>
    <col min="9" max="9" width="36.7109375" style="447" customWidth="1"/>
    <col min="10" max="10" width="8.5703125" style="445" bestFit="1" customWidth="1"/>
    <col min="11" max="11" width="5.7109375" style="445" bestFit="1" customWidth="1"/>
    <col min="12" max="12" width="12.140625" style="445" bestFit="1" customWidth="1"/>
    <col min="13" max="13" width="13" style="445" bestFit="1" customWidth="1"/>
    <col min="14" max="14" width="4.28515625" style="445" bestFit="1" customWidth="1"/>
    <col min="15" max="15" width="10" style="445" bestFit="1" customWidth="1"/>
    <col min="16" max="16" width="36.7109375" style="447" customWidth="1"/>
    <col min="17" max="17" width="9.140625" style="445" bestFit="1" customWidth="1"/>
    <col min="18" max="18" width="4.85546875" style="445" bestFit="1" customWidth="1"/>
    <col min="19" max="19" width="10" style="445" bestFit="1" customWidth="1"/>
    <col min="20" max="20" width="11.85546875" style="445" bestFit="1" customWidth="1"/>
    <col min="21" max="21" width="3.7109375" style="445" customWidth="1"/>
    <col min="22" max="22" width="9.42578125" style="445" bestFit="1" customWidth="1"/>
    <col min="23" max="23" width="36.7109375" style="447" customWidth="1"/>
    <col min="24" max="24" width="9.42578125" style="445" bestFit="1" customWidth="1"/>
    <col min="25" max="25" width="5.7109375" style="445" bestFit="1" customWidth="1"/>
    <col min="26" max="26" width="12" style="445" bestFit="1" customWidth="1"/>
    <col min="27" max="27" width="12.85546875" style="445" bestFit="1" customWidth="1"/>
    <col min="28" max="28" width="4.28515625" style="445" bestFit="1" customWidth="1"/>
    <col min="29" max="29" width="9.42578125" style="445" bestFit="1" customWidth="1"/>
    <col min="30" max="30" width="36.7109375" style="447" customWidth="1"/>
    <col min="31" max="31" width="8.5703125" style="445" bestFit="1" customWidth="1"/>
    <col min="32" max="32" width="5.7109375" style="445" bestFit="1" customWidth="1"/>
    <col min="33" max="33" width="12" style="445" bestFit="1" customWidth="1"/>
    <col min="34" max="34" width="12.85546875" style="445" bestFit="1" customWidth="1"/>
    <col min="35" max="35" width="3.85546875" style="445" bestFit="1" customWidth="1"/>
    <col min="36" max="16384" width="9.140625" style="445"/>
  </cols>
  <sheetData>
    <row r="1" spans="1:34" ht="13.5" thickBot="1">
      <c r="A1" s="440"/>
      <c r="B1" s="441"/>
      <c r="C1" s="442"/>
      <c r="D1" s="443"/>
      <c r="E1" s="442"/>
      <c r="F1" s="444"/>
      <c r="V1" s="440"/>
      <c r="W1" s="441"/>
      <c r="X1" s="448"/>
      <c r="Y1" s="443"/>
      <c r="Z1" s="442"/>
      <c r="AA1" s="444"/>
    </row>
    <row r="2" spans="1:34" ht="17.25" thickTop="1" thickBot="1">
      <c r="A2" s="1392" t="s">
        <v>216</v>
      </c>
      <c r="B2" s="2113" t="s">
        <v>307</v>
      </c>
      <c r="C2" s="2113"/>
      <c r="D2" s="2113"/>
      <c r="E2" s="2113"/>
      <c r="F2" s="2113"/>
      <c r="H2" s="1393" t="s">
        <v>217</v>
      </c>
      <c r="I2" s="2113" t="s">
        <v>307</v>
      </c>
      <c r="J2" s="2113"/>
      <c r="K2" s="2113"/>
      <c r="L2" s="2113"/>
      <c r="M2" s="2113"/>
      <c r="O2" s="1392" t="s">
        <v>218</v>
      </c>
      <c r="P2" s="2113" t="s">
        <v>307</v>
      </c>
      <c r="Q2" s="2113"/>
      <c r="R2" s="2113"/>
      <c r="S2" s="2113"/>
      <c r="T2" s="2113"/>
      <c r="V2" s="449" t="s">
        <v>219</v>
      </c>
      <c r="W2" s="2113" t="s">
        <v>307</v>
      </c>
      <c r="X2" s="2113"/>
      <c r="Y2" s="2113"/>
      <c r="Z2" s="2113"/>
      <c r="AA2" s="2113"/>
      <c r="AC2" s="449" t="s">
        <v>220</v>
      </c>
      <c r="AD2" s="2113" t="s">
        <v>307</v>
      </c>
      <c r="AE2" s="2113"/>
      <c r="AF2" s="2113"/>
      <c r="AG2" s="2113"/>
      <c r="AH2" s="2113"/>
    </row>
    <row r="3" spans="1:34" ht="13.5" thickTop="1">
      <c r="A3" s="450" t="s">
        <v>308</v>
      </c>
      <c r="B3" s="2113" t="s">
        <v>309</v>
      </c>
      <c r="C3" s="2113"/>
      <c r="D3" s="2113"/>
      <c r="E3" s="2113"/>
      <c r="F3" s="2113"/>
      <c r="H3" s="451" t="s">
        <v>308</v>
      </c>
      <c r="I3" s="2113" t="s">
        <v>310</v>
      </c>
      <c r="J3" s="2113"/>
      <c r="K3" s="2113"/>
      <c r="L3" s="2113"/>
      <c r="M3" s="2113"/>
      <c r="O3" s="450" t="s">
        <v>308</v>
      </c>
      <c r="P3" s="2113" t="s">
        <v>311</v>
      </c>
      <c r="Q3" s="2113"/>
      <c r="R3" s="2113"/>
      <c r="S3" s="2113"/>
      <c r="T3" s="2113"/>
      <c r="V3" s="450" t="s">
        <v>308</v>
      </c>
      <c r="W3" s="2113" t="s">
        <v>312</v>
      </c>
      <c r="X3" s="2113"/>
      <c r="Y3" s="2113"/>
      <c r="Z3" s="2113"/>
      <c r="AA3" s="2113"/>
      <c r="AC3" s="450" t="s">
        <v>308</v>
      </c>
      <c r="AD3" s="2113" t="s">
        <v>313</v>
      </c>
      <c r="AE3" s="2113"/>
      <c r="AF3" s="2113"/>
      <c r="AG3" s="2113"/>
      <c r="AH3" s="2113"/>
    </row>
    <row r="4" spans="1:34" ht="13.5" thickBot="1">
      <c r="A4" s="452"/>
      <c r="C4" s="453"/>
      <c r="D4" s="443"/>
      <c r="E4" s="453"/>
      <c r="F4" s="454"/>
      <c r="H4" s="455"/>
      <c r="J4" s="453"/>
      <c r="K4" s="443"/>
      <c r="L4" s="453"/>
      <c r="M4" s="454"/>
      <c r="O4" s="452"/>
      <c r="Q4" s="453"/>
      <c r="R4" s="443"/>
      <c r="S4" s="453"/>
      <c r="T4" s="454"/>
      <c r="V4" s="452"/>
      <c r="X4" s="456"/>
      <c r="Y4" s="443"/>
      <c r="Z4" s="453"/>
      <c r="AA4" s="454"/>
      <c r="AC4" s="452"/>
      <c r="AE4" s="453"/>
      <c r="AF4" s="443"/>
      <c r="AG4" s="453"/>
      <c r="AH4" s="454"/>
    </row>
    <row r="5" spans="1:34" ht="26.25" thickBot="1">
      <c r="A5" s="457" t="s">
        <v>1</v>
      </c>
      <c r="B5" s="458" t="s">
        <v>314</v>
      </c>
      <c r="C5" s="459" t="s">
        <v>315</v>
      </c>
      <c r="D5" s="460" t="s">
        <v>97</v>
      </c>
      <c r="E5" s="459" t="s">
        <v>316</v>
      </c>
      <c r="F5" s="461" t="s">
        <v>317</v>
      </c>
      <c r="H5" s="462" t="s">
        <v>1</v>
      </c>
      <c r="I5" s="458" t="s">
        <v>314</v>
      </c>
      <c r="J5" s="459" t="s">
        <v>315</v>
      </c>
      <c r="K5" s="460" t="s">
        <v>97</v>
      </c>
      <c r="L5" s="459" t="s">
        <v>316</v>
      </c>
      <c r="M5" s="461" t="s">
        <v>317</v>
      </c>
      <c r="O5" s="457" t="s">
        <v>1</v>
      </c>
      <c r="P5" s="458" t="s">
        <v>314</v>
      </c>
      <c r="Q5" s="459" t="s">
        <v>315</v>
      </c>
      <c r="R5" s="460" t="s">
        <v>97</v>
      </c>
      <c r="S5" s="459" t="s">
        <v>316</v>
      </c>
      <c r="T5" s="461" t="s">
        <v>317</v>
      </c>
      <c r="V5" s="457" t="s">
        <v>1</v>
      </c>
      <c r="W5" s="458" t="s">
        <v>314</v>
      </c>
      <c r="X5" s="459" t="s">
        <v>315</v>
      </c>
      <c r="Y5" s="460" t="s">
        <v>97</v>
      </c>
      <c r="Z5" s="459" t="s">
        <v>316</v>
      </c>
      <c r="AA5" s="461" t="s">
        <v>317</v>
      </c>
      <c r="AC5" s="457" t="s">
        <v>1</v>
      </c>
      <c r="AD5" s="458" t="s">
        <v>314</v>
      </c>
      <c r="AE5" s="459" t="s">
        <v>315</v>
      </c>
      <c r="AF5" s="460" t="s">
        <v>97</v>
      </c>
      <c r="AG5" s="459" t="s">
        <v>316</v>
      </c>
      <c r="AH5" s="461" t="s">
        <v>317</v>
      </c>
    </row>
    <row r="6" spans="1:34" s="1102" customFormat="1" ht="16.5" thickBot="1">
      <c r="A6" s="1094">
        <v>1</v>
      </c>
      <c r="B6" s="1095" t="s">
        <v>5</v>
      </c>
      <c r="C6" s="1096"/>
      <c r="D6" s="1097"/>
      <c r="E6" s="1096"/>
      <c r="F6" s="1098"/>
      <c r="H6" s="1100">
        <v>1</v>
      </c>
      <c r="I6" s="1095" t="s">
        <v>5</v>
      </c>
      <c r="J6" s="1096"/>
      <c r="K6" s="1097"/>
      <c r="L6" s="1096"/>
      <c r="M6" s="1098"/>
      <c r="O6" s="1094">
        <v>1</v>
      </c>
      <c r="P6" s="1095" t="s">
        <v>5</v>
      </c>
      <c r="Q6" s="1096"/>
      <c r="R6" s="1097"/>
      <c r="S6" s="1096"/>
      <c r="T6" s="1098"/>
      <c r="V6" s="1094">
        <v>1</v>
      </c>
      <c r="W6" s="1095" t="s">
        <v>5</v>
      </c>
      <c r="X6" s="1101"/>
      <c r="Y6" s="1097"/>
      <c r="Z6" s="1096"/>
      <c r="AA6" s="1098"/>
      <c r="AC6" s="1094">
        <v>1</v>
      </c>
      <c r="AD6" s="1095" t="s">
        <v>5</v>
      </c>
      <c r="AE6" s="1096"/>
      <c r="AF6" s="1097"/>
      <c r="AG6" s="1096"/>
      <c r="AH6" s="1098"/>
    </row>
    <row r="7" spans="1:34">
      <c r="A7" s="463" t="s">
        <v>318</v>
      </c>
      <c r="B7" s="464" t="s">
        <v>319</v>
      </c>
      <c r="C7" s="465"/>
      <c r="D7" s="466"/>
      <c r="E7" s="467"/>
      <c r="F7" s="468"/>
      <c r="H7" s="469" t="s">
        <v>318</v>
      </c>
      <c r="I7" s="464" t="s">
        <v>319</v>
      </c>
      <c r="J7" s="465"/>
      <c r="K7" s="466"/>
      <c r="L7" s="467"/>
      <c r="M7" s="468"/>
      <c r="O7" s="463" t="s">
        <v>318</v>
      </c>
      <c r="P7" s="464" t="s">
        <v>319</v>
      </c>
      <c r="Q7" s="465"/>
      <c r="R7" s="466"/>
      <c r="S7" s="467"/>
      <c r="T7" s="468"/>
      <c r="V7" s="463" t="s">
        <v>318</v>
      </c>
      <c r="W7" s="464" t="s">
        <v>319</v>
      </c>
      <c r="X7" s="470"/>
      <c r="Y7" s="466"/>
      <c r="Z7" s="467"/>
      <c r="AA7" s="468"/>
      <c r="AC7" s="463" t="s">
        <v>318</v>
      </c>
      <c r="AD7" s="464" t="s">
        <v>319</v>
      </c>
      <c r="AE7" s="465"/>
      <c r="AF7" s="466"/>
      <c r="AG7" s="467"/>
      <c r="AH7" s="468"/>
    </row>
    <row r="8" spans="1:34" ht="25.5">
      <c r="A8" s="471" t="s">
        <v>320</v>
      </c>
      <c r="B8" s="472" t="s">
        <v>321</v>
      </c>
      <c r="C8" s="473">
        <v>7</v>
      </c>
      <c r="D8" s="474" t="s">
        <v>48</v>
      </c>
      <c r="E8" s="641"/>
      <c r="F8" s="475">
        <f>ROUND(E8*C8,2)</f>
        <v>0</v>
      </c>
      <c r="H8" s="476" t="s">
        <v>320</v>
      </c>
      <c r="I8" s="472" t="s">
        <v>321</v>
      </c>
      <c r="J8" s="473">
        <v>6</v>
      </c>
      <c r="K8" s="474" t="s">
        <v>48</v>
      </c>
      <c r="L8" s="641"/>
      <c r="M8" s="475">
        <f>ROUND(L8*J8,2)</f>
        <v>0</v>
      </c>
      <c r="O8" s="471" t="s">
        <v>320</v>
      </c>
      <c r="P8" s="472" t="s">
        <v>321</v>
      </c>
      <c r="Q8" s="473">
        <v>5</v>
      </c>
      <c r="R8" s="474" t="s">
        <v>48</v>
      </c>
      <c r="S8" s="641"/>
      <c r="T8" s="475">
        <f>ROUND(S8*Q8,2)</f>
        <v>0</v>
      </c>
      <c r="V8" s="471" t="s">
        <v>320</v>
      </c>
      <c r="W8" s="472" t="s">
        <v>321</v>
      </c>
      <c r="X8" s="477">
        <v>10</v>
      </c>
      <c r="Y8" s="474" t="s">
        <v>48</v>
      </c>
      <c r="Z8" s="641"/>
      <c r="AA8" s="475">
        <f>ROUND(ROUND(Z8,2)*X8,2)</f>
        <v>0</v>
      </c>
      <c r="AC8" s="471" t="s">
        <v>320</v>
      </c>
      <c r="AD8" s="472" t="s">
        <v>321</v>
      </c>
      <c r="AE8" s="473">
        <v>5</v>
      </c>
      <c r="AF8" s="474" t="s">
        <v>48</v>
      </c>
      <c r="AG8" s="641"/>
      <c r="AH8" s="475">
        <f>ROUND(AG8*AE8,2)</f>
        <v>0</v>
      </c>
    </row>
    <row r="9" spans="1:34" ht="51">
      <c r="A9" s="471" t="s">
        <v>322</v>
      </c>
      <c r="B9" s="478" t="s">
        <v>323</v>
      </c>
      <c r="C9" s="479">
        <v>1</v>
      </c>
      <c r="D9" s="480" t="s">
        <v>48</v>
      </c>
      <c r="E9" s="642"/>
      <c r="F9" s="522">
        <f t="shared" ref="F9:F15" si="0">ROUND(E9*C9,2)</f>
        <v>0</v>
      </c>
      <c r="H9" s="476" t="s">
        <v>322</v>
      </c>
      <c r="I9" s="478" t="s">
        <v>323</v>
      </c>
      <c r="J9" s="479">
        <v>1</v>
      </c>
      <c r="K9" s="480" t="s">
        <v>48</v>
      </c>
      <c r="L9" s="642"/>
      <c r="M9" s="475">
        <f>ROUND(L9*J9,2)</f>
        <v>0</v>
      </c>
      <c r="O9" s="471" t="s">
        <v>322</v>
      </c>
      <c r="P9" s="478" t="s">
        <v>324</v>
      </c>
      <c r="Q9" s="479">
        <v>1</v>
      </c>
      <c r="R9" s="480" t="s">
        <v>48</v>
      </c>
      <c r="S9" s="642"/>
      <c r="T9" s="475">
        <f>ROUND(S9*Q9,2)</f>
        <v>0</v>
      </c>
      <c r="V9" s="471" t="s">
        <v>322</v>
      </c>
      <c r="W9" s="478" t="s">
        <v>324</v>
      </c>
      <c r="X9" s="479">
        <v>1</v>
      </c>
      <c r="Y9" s="480" t="s">
        <v>48</v>
      </c>
      <c r="Z9" s="642"/>
      <c r="AA9" s="475">
        <f>ROUND(ROUND(Z9,2)*X9,2)</f>
        <v>0</v>
      </c>
      <c r="AC9" s="471" t="s">
        <v>322</v>
      </c>
      <c r="AD9" s="478" t="s">
        <v>323</v>
      </c>
      <c r="AE9" s="479">
        <v>1</v>
      </c>
      <c r="AF9" s="480" t="s">
        <v>48</v>
      </c>
      <c r="AG9" s="642"/>
      <c r="AH9" s="475">
        <f>ROUND(AG9*AE9,2)</f>
        <v>0</v>
      </c>
    </row>
    <row r="10" spans="1:34">
      <c r="A10" s="482" t="s">
        <v>318</v>
      </c>
      <c r="B10" s="483" t="s">
        <v>319</v>
      </c>
      <c r="C10" s="484"/>
      <c r="D10" s="485"/>
      <c r="E10" s="1334"/>
      <c r="F10" s="1390">
        <f>F8+F9</f>
        <v>0</v>
      </c>
      <c r="H10" s="1344" t="s">
        <v>318</v>
      </c>
      <c r="I10" s="1345" t="s">
        <v>319</v>
      </c>
      <c r="J10" s="1334"/>
      <c r="K10" s="1335"/>
      <c r="L10" s="1334"/>
      <c r="M10" s="1336">
        <f>SUM(M8:M9)</f>
        <v>0</v>
      </c>
      <c r="O10" s="482" t="s">
        <v>318</v>
      </c>
      <c r="P10" s="483" t="s">
        <v>319</v>
      </c>
      <c r="Q10" s="484"/>
      <c r="R10" s="485"/>
      <c r="S10" s="484"/>
      <c r="T10" s="486">
        <f>SUM(T8:T9)</f>
        <v>0</v>
      </c>
      <c r="V10" s="482" t="s">
        <v>318</v>
      </c>
      <c r="W10" s="483" t="s">
        <v>319</v>
      </c>
      <c r="X10" s="488"/>
      <c r="Y10" s="485"/>
      <c r="Z10" s="484"/>
      <c r="AA10" s="486">
        <f>SUM(AA8:AA9)</f>
        <v>0</v>
      </c>
      <c r="AC10" s="482" t="s">
        <v>318</v>
      </c>
      <c r="AD10" s="483" t="s">
        <v>319</v>
      </c>
      <c r="AE10" s="484"/>
      <c r="AF10" s="485"/>
      <c r="AG10" s="484"/>
      <c r="AH10" s="486">
        <f>SUM(AH8:AH9)</f>
        <v>0</v>
      </c>
    </row>
    <row r="11" spans="1:34">
      <c r="A11" s="463" t="s">
        <v>325</v>
      </c>
      <c r="B11" s="464" t="s">
        <v>326</v>
      </c>
      <c r="C11" s="465"/>
      <c r="D11" s="466"/>
      <c r="E11" s="1343"/>
      <c r="F11" s="612"/>
      <c r="H11" s="1346" t="s">
        <v>325</v>
      </c>
      <c r="I11" s="1347" t="s">
        <v>326</v>
      </c>
      <c r="J11" s="1348"/>
      <c r="K11" s="1349"/>
      <c r="L11" s="1343"/>
      <c r="M11" s="1350"/>
      <c r="O11" s="463" t="s">
        <v>325</v>
      </c>
      <c r="P11" s="464" t="s">
        <v>326</v>
      </c>
      <c r="Q11" s="465"/>
      <c r="R11" s="466"/>
      <c r="S11" s="467"/>
      <c r="T11" s="468"/>
      <c r="V11" s="463" t="s">
        <v>325</v>
      </c>
      <c r="W11" s="464" t="s">
        <v>326</v>
      </c>
      <c r="X11" s="470"/>
      <c r="Y11" s="466"/>
      <c r="Z11" s="467"/>
      <c r="AA11" s="468"/>
      <c r="AC11" s="463" t="s">
        <v>325</v>
      </c>
      <c r="AD11" s="464" t="s">
        <v>326</v>
      </c>
      <c r="AE11" s="465"/>
      <c r="AF11" s="466"/>
      <c r="AG11" s="467"/>
      <c r="AH11" s="468"/>
    </row>
    <row r="12" spans="1:34" ht="25.5">
      <c r="A12" s="471" t="s">
        <v>327</v>
      </c>
      <c r="B12" s="472" t="s">
        <v>328</v>
      </c>
      <c r="C12" s="473">
        <v>212</v>
      </c>
      <c r="D12" s="474" t="s">
        <v>329</v>
      </c>
      <c r="E12" s="641"/>
      <c r="F12" s="612">
        <f t="shared" si="0"/>
        <v>0</v>
      </c>
      <c r="H12" s="476" t="s">
        <v>327</v>
      </c>
      <c r="I12" s="472" t="s">
        <v>328</v>
      </c>
      <c r="J12" s="473">
        <v>95</v>
      </c>
      <c r="K12" s="474" t="s">
        <v>329</v>
      </c>
      <c r="L12" s="641"/>
      <c r="M12" s="475">
        <f>ROUND(L12*J12,2)</f>
        <v>0</v>
      </c>
      <c r="O12" s="471" t="s">
        <v>327</v>
      </c>
      <c r="P12" s="472" t="s">
        <v>328</v>
      </c>
      <c r="Q12" s="473">
        <v>270</v>
      </c>
      <c r="R12" s="474" t="s">
        <v>329</v>
      </c>
      <c r="S12" s="641"/>
      <c r="T12" s="475">
        <f>ROUND(S12*Q12,2)</f>
        <v>0</v>
      </c>
      <c r="V12" s="471" t="s">
        <v>327</v>
      </c>
      <c r="W12" s="472" t="s">
        <v>328</v>
      </c>
      <c r="X12" s="477">
        <v>440</v>
      </c>
      <c r="Y12" s="474" t="s">
        <v>329</v>
      </c>
      <c r="Z12" s="641"/>
      <c r="AA12" s="475">
        <f>ROUND(ROUND(Z12,2)*X12,2)</f>
        <v>0</v>
      </c>
      <c r="AC12" s="471" t="s">
        <v>327</v>
      </c>
      <c r="AD12" s="472" t="s">
        <v>328</v>
      </c>
      <c r="AE12" s="473">
        <v>140</v>
      </c>
      <c r="AF12" s="474" t="s">
        <v>329</v>
      </c>
      <c r="AG12" s="641"/>
      <c r="AH12" s="475">
        <f>ROUND(AG12*AE12,2)</f>
        <v>0</v>
      </c>
    </row>
    <row r="13" spans="1:34">
      <c r="A13" s="482" t="s">
        <v>325</v>
      </c>
      <c r="B13" s="483" t="s">
        <v>326</v>
      </c>
      <c r="C13" s="484"/>
      <c r="D13" s="485"/>
      <c r="E13" s="1334"/>
      <c r="F13" s="1390">
        <f>F12</f>
        <v>0</v>
      </c>
      <c r="H13" s="487" t="s">
        <v>325</v>
      </c>
      <c r="I13" s="1345" t="s">
        <v>326</v>
      </c>
      <c r="J13" s="1334"/>
      <c r="K13" s="1335"/>
      <c r="L13" s="1334"/>
      <c r="M13" s="1336">
        <f>SUM(M12)</f>
        <v>0</v>
      </c>
      <c r="O13" s="482" t="s">
        <v>325</v>
      </c>
      <c r="P13" s="483" t="s">
        <v>326</v>
      </c>
      <c r="Q13" s="484"/>
      <c r="R13" s="485"/>
      <c r="S13" s="484"/>
      <c r="T13" s="486">
        <f>SUM(T12:T12)</f>
        <v>0</v>
      </c>
      <c r="V13" s="482" t="s">
        <v>325</v>
      </c>
      <c r="W13" s="483" t="s">
        <v>326</v>
      </c>
      <c r="X13" s="488"/>
      <c r="Y13" s="485"/>
      <c r="Z13" s="484"/>
      <c r="AA13" s="486">
        <f>SUM(AA12:AA12)</f>
        <v>0</v>
      </c>
      <c r="AC13" s="482" t="s">
        <v>325</v>
      </c>
      <c r="AD13" s="483" t="s">
        <v>326</v>
      </c>
      <c r="AE13" s="484"/>
      <c r="AF13" s="485"/>
      <c r="AG13" s="484"/>
      <c r="AH13" s="486">
        <f>SUM(AH12:AH12)</f>
        <v>0</v>
      </c>
    </row>
    <row r="14" spans="1:34">
      <c r="A14" s="463" t="s">
        <v>330</v>
      </c>
      <c r="B14" s="464" t="s">
        <v>331</v>
      </c>
      <c r="C14" s="465"/>
      <c r="D14" s="466"/>
      <c r="E14" s="1343"/>
      <c r="F14" s="612"/>
      <c r="H14" s="469" t="s">
        <v>330</v>
      </c>
      <c r="I14" s="1347" t="s">
        <v>331</v>
      </c>
      <c r="J14" s="1348"/>
      <c r="K14" s="1349"/>
      <c r="L14" s="1343"/>
      <c r="M14" s="1350"/>
      <c r="O14" s="463" t="s">
        <v>330</v>
      </c>
      <c r="P14" s="464" t="s">
        <v>331</v>
      </c>
      <c r="Q14" s="465"/>
      <c r="R14" s="466"/>
      <c r="S14" s="467"/>
      <c r="T14" s="468"/>
      <c r="V14" s="463" t="s">
        <v>330</v>
      </c>
      <c r="W14" s="464" t="s">
        <v>331</v>
      </c>
      <c r="X14" s="470"/>
      <c r="Y14" s="466"/>
      <c r="Z14" s="467"/>
      <c r="AA14" s="468"/>
      <c r="AC14" s="463" t="s">
        <v>330</v>
      </c>
      <c r="AD14" s="464" t="s">
        <v>331</v>
      </c>
      <c r="AE14" s="465"/>
      <c r="AF14" s="466"/>
      <c r="AG14" s="467"/>
      <c r="AH14" s="468"/>
    </row>
    <row r="15" spans="1:34" ht="38.25">
      <c r="A15" s="489" t="s">
        <v>332</v>
      </c>
      <c r="B15" s="472" t="s">
        <v>333</v>
      </c>
      <c r="C15" s="495">
        <v>1</v>
      </c>
      <c r="D15" s="496" t="s">
        <v>48</v>
      </c>
      <c r="E15" s="645"/>
      <c r="F15" s="475">
        <f t="shared" si="0"/>
        <v>0</v>
      </c>
      <c r="H15" s="494" t="s">
        <v>332</v>
      </c>
      <c r="I15" s="472" t="s">
        <v>333</v>
      </c>
      <c r="J15" s="495">
        <v>1</v>
      </c>
      <c r="K15" s="496" t="s">
        <v>48</v>
      </c>
      <c r="L15" s="645"/>
      <c r="M15" s="475">
        <f>ROUND(ROUND(L15,2)*J15,2)</f>
        <v>0</v>
      </c>
      <c r="O15" s="471" t="s">
        <v>334</v>
      </c>
      <c r="P15" s="472" t="s">
        <v>335</v>
      </c>
      <c r="Q15" s="473">
        <v>1</v>
      </c>
      <c r="R15" s="474" t="s">
        <v>48</v>
      </c>
      <c r="S15" s="641"/>
      <c r="T15" s="475">
        <f t="shared" ref="T15:T16" si="1">ROUND(S15*Q15,2)</f>
        <v>0</v>
      </c>
      <c r="V15" s="471" t="s">
        <v>334</v>
      </c>
      <c r="W15" s="472" t="s">
        <v>335</v>
      </c>
      <c r="X15" s="477">
        <v>1</v>
      </c>
      <c r="Y15" s="474" t="s">
        <v>48</v>
      </c>
      <c r="Z15" s="641"/>
      <c r="AA15" s="475">
        <f t="shared" ref="AA15:AA16" si="2">ROUND(ROUND(Z15,2)*X15,2)</f>
        <v>0</v>
      </c>
      <c r="AC15" s="489" t="s">
        <v>332</v>
      </c>
      <c r="AD15" s="472" t="s">
        <v>333</v>
      </c>
      <c r="AE15" s="495">
        <v>1</v>
      </c>
      <c r="AF15" s="496" t="s">
        <v>48</v>
      </c>
      <c r="AG15" s="645"/>
      <c r="AH15" s="475">
        <f>ROUND(AG15*AE15,2)</f>
        <v>0</v>
      </c>
    </row>
    <row r="16" spans="1:34" ht="26.25" thickBot="1">
      <c r="A16" s="482" t="s">
        <v>330</v>
      </c>
      <c r="B16" s="483" t="s">
        <v>331</v>
      </c>
      <c r="C16" s="484"/>
      <c r="D16" s="485"/>
      <c r="E16" s="484"/>
      <c r="F16" s="1389">
        <f>F15</f>
        <v>0</v>
      </c>
      <c r="H16" s="487" t="s">
        <v>330</v>
      </c>
      <c r="I16" s="483" t="s">
        <v>331</v>
      </c>
      <c r="J16" s="484"/>
      <c r="K16" s="485"/>
      <c r="L16" s="484"/>
      <c r="M16" s="486">
        <f>SUM(M15:M15)</f>
        <v>0</v>
      </c>
      <c r="O16" s="471" t="s">
        <v>332</v>
      </c>
      <c r="P16" s="478" t="s">
        <v>333</v>
      </c>
      <c r="Q16" s="479">
        <v>1</v>
      </c>
      <c r="R16" s="480" t="s">
        <v>48</v>
      </c>
      <c r="S16" s="642"/>
      <c r="T16" s="475">
        <f t="shared" si="1"/>
        <v>0</v>
      </c>
      <c r="V16" s="471" t="s">
        <v>332</v>
      </c>
      <c r="W16" s="478" t="s">
        <v>333</v>
      </c>
      <c r="X16" s="479">
        <v>1</v>
      </c>
      <c r="Y16" s="480" t="s">
        <v>48</v>
      </c>
      <c r="Z16" s="642"/>
      <c r="AA16" s="475">
        <f t="shared" si="2"/>
        <v>0</v>
      </c>
      <c r="AC16" s="482" t="s">
        <v>330</v>
      </c>
      <c r="AD16" s="483" t="s">
        <v>331</v>
      </c>
      <c r="AE16" s="484"/>
      <c r="AF16" s="485"/>
      <c r="AG16" s="484"/>
      <c r="AH16" s="486">
        <f>SUM(AH15:AH15)</f>
        <v>0</v>
      </c>
    </row>
    <row r="17" spans="1:40" ht="16.5" thickTop="1" thickBot="1">
      <c r="A17" s="1113">
        <v>1</v>
      </c>
      <c r="B17" s="1114" t="s">
        <v>5</v>
      </c>
      <c r="C17" s="1115"/>
      <c r="D17" s="1116"/>
      <c r="E17" s="1115"/>
      <c r="F17" s="1323">
        <f>SUM(F10,F13,F16)</f>
        <v>0</v>
      </c>
      <c r="G17" s="942"/>
      <c r="H17" s="1123">
        <v>1</v>
      </c>
      <c r="I17" s="1114" t="s">
        <v>5</v>
      </c>
      <c r="J17" s="1115"/>
      <c r="K17" s="1116"/>
      <c r="L17" s="1115"/>
      <c r="M17" s="1323">
        <f>SUM(M10,M13,M16)</f>
        <v>0</v>
      </c>
      <c r="O17" s="482" t="s">
        <v>330</v>
      </c>
      <c r="P17" s="483" t="s">
        <v>331</v>
      </c>
      <c r="Q17" s="484"/>
      <c r="R17" s="485"/>
      <c r="S17" s="484"/>
      <c r="T17" s="486">
        <f>SUM(T15:T16)</f>
        <v>0</v>
      </c>
      <c r="V17" s="1127" t="s">
        <v>330</v>
      </c>
      <c r="W17" s="1128" t="s">
        <v>331</v>
      </c>
      <c r="X17" s="1129"/>
      <c r="Y17" s="1130"/>
      <c r="Z17" s="1131"/>
      <c r="AA17" s="1132">
        <f>SUM(AA15:AA16)</f>
        <v>0</v>
      </c>
      <c r="AB17" s="942"/>
      <c r="AC17" s="1113">
        <v>1</v>
      </c>
      <c r="AD17" s="1114" t="s">
        <v>5</v>
      </c>
      <c r="AE17" s="1115"/>
      <c r="AF17" s="1116"/>
      <c r="AG17" s="1115"/>
      <c r="AH17" s="1323">
        <f>SUM(AH10,AH13,AH16)</f>
        <v>0</v>
      </c>
    </row>
    <row r="18" spans="1:40" s="502" customFormat="1" ht="16.5" thickTop="1" thickBot="1">
      <c r="B18" s="503"/>
      <c r="E18" s="560"/>
      <c r="H18" s="504"/>
      <c r="I18" s="503"/>
      <c r="O18" s="1113">
        <v>1</v>
      </c>
      <c r="P18" s="1114" t="s">
        <v>5</v>
      </c>
      <c r="Q18" s="1115"/>
      <c r="R18" s="1116"/>
      <c r="S18" s="1115"/>
      <c r="T18" s="1323">
        <f>SUM(T10,T13,T17)</f>
        <v>0</v>
      </c>
      <c r="V18" s="1113">
        <v>1</v>
      </c>
      <c r="W18" s="1114" t="s">
        <v>5</v>
      </c>
      <c r="X18" s="1117"/>
      <c r="Y18" s="1116"/>
      <c r="Z18" s="1115"/>
      <c r="AA18" s="1323">
        <f>SUM(AA10,AA13,AA17)</f>
        <v>0</v>
      </c>
      <c r="AB18" s="941"/>
      <c r="AC18" s="941"/>
      <c r="AD18" s="1133"/>
      <c r="AE18" s="941"/>
      <c r="AF18" s="941"/>
      <c r="AG18" s="941"/>
      <c r="AH18" s="941"/>
    </row>
    <row r="19" spans="1:40" s="502" customFormat="1" ht="13.5" thickBot="1">
      <c r="B19" s="503"/>
      <c r="E19" s="560"/>
      <c r="H19" s="504"/>
      <c r="I19" s="503"/>
      <c r="O19" s="1103"/>
      <c r="P19" s="1104"/>
      <c r="Q19" s="1105"/>
      <c r="R19" s="1106"/>
      <c r="S19" s="1105"/>
      <c r="T19" s="1107"/>
      <c r="U19" s="1108"/>
      <c r="V19" s="1103"/>
      <c r="W19" s="1104"/>
      <c r="X19" s="1109"/>
      <c r="Y19" s="1106"/>
      <c r="Z19" s="1105"/>
      <c r="AA19" s="1107"/>
      <c r="AD19" s="503"/>
    </row>
    <row r="20" spans="1:40" s="1102" customFormat="1" ht="16.5" thickBot="1">
      <c r="A20" s="1094">
        <v>2</v>
      </c>
      <c r="B20" s="1095" t="s">
        <v>336</v>
      </c>
      <c r="C20" s="1096"/>
      <c r="D20" s="1097"/>
      <c r="E20" s="1096"/>
      <c r="F20" s="1098"/>
      <c r="H20" s="1100">
        <v>2</v>
      </c>
      <c r="I20" s="1095" t="s">
        <v>336</v>
      </c>
      <c r="J20" s="1096"/>
      <c r="K20" s="1097"/>
      <c r="L20" s="1096"/>
      <c r="M20" s="1098"/>
      <c r="O20" s="1094">
        <v>2</v>
      </c>
      <c r="P20" s="1095" t="s">
        <v>336</v>
      </c>
      <c r="Q20" s="1096"/>
      <c r="R20" s="1097"/>
      <c r="S20" s="1096"/>
      <c r="T20" s="1098"/>
      <c r="V20" s="1094">
        <v>2</v>
      </c>
      <c r="W20" s="1095" t="s">
        <v>336</v>
      </c>
      <c r="X20" s="1101"/>
      <c r="Y20" s="1097"/>
      <c r="Z20" s="1096"/>
      <c r="AA20" s="1098"/>
      <c r="AC20" s="1094">
        <v>2</v>
      </c>
      <c r="AD20" s="1095" t="s">
        <v>336</v>
      </c>
      <c r="AE20" s="1096"/>
      <c r="AF20" s="1097"/>
      <c r="AG20" s="1096"/>
      <c r="AH20" s="1098"/>
    </row>
    <row r="21" spans="1:40">
      <c r="A21" s="463" t="s">
        <v>337</v>
      </c>
      <c r="B21" s="464" t="s">
        <v>338</v>
      </c>
      <c r="C21" s="465"/>
      <c r="D21" s="466"/>
      <c r="E21" s="467"/>
      <c r="F21" s="468"/>
      <c r="H21" s="469" t="s">
        <v>337</v>
      </c>
      <c r="I21" s="464" t="s">
        <v>338</v>
      </c>
      <c r="J21" s="465"/>
      <c r="K21" s="466"/>
      <c r="L21" s="467"/>
      <c r="M21" s="468"/>
      <c r="O21" s="463" t="s">
        <v>337</v>
      </c>
      <c r="P21" s="464" t="s">
        <v>338</v>
      </c>
      <c r="Q21" s="465"/>
      <c r="R21" s="466"/>
      <c r="S21" s="467"/>
      <c r="T21" s="468"/>
      <c r="V21" s="463" t="s">
        <v>337</v>
      </c>
      <c r="W21" s="464" t="s">
        <v>338</v>
      </c>
      <c r="X21" s="470"/>
      <c r="Y21" s="466"/>
      <c r="Z21" s="467"/>
      <c r="AA21" s="468"/>
      <c r="AC21" s="463" t="s">
        <v>337</v>
      </c>
      <c r="AD21" s="464" t="s">
        <v>338</v>
      </c>
      <c r="AE21" s="465"/>
      <c r="AF21" s="466"/>
      <c r="AG21" s="467"/>
      <c r="AH21" s="468"/>
    </row>
    <row r="22" spans="1:40" ht="51">
      <c r="A22" s="471" t="s">
        <v>339</v>
      </c>
      <c r="B22" s="506" t="s">
        <v>167</v>
      </c>
      <c r="C22" s="492">
        <v>85</v>
      </c>
      <c r="D22" s="507" t="s">
        <v>340</v>
      </c>
      <c r="E22" s="654"/>
      <c r="F22" s="493">
        <f>ROUND(E22*C22,2)</f>
        <v>0</v>
      </c>
      <c r="H22" s="476" t="s">
        <v>339</v>
      </c>
      <c r="I22" s="506" t="s">
        <v>167</v>
      </c>
      <c r="J22" s="492">
        <v>38</v>
      </c>
      <c r="K22" s="507" t="s">
        <v>340</v>
      </c>
      <c r="L22" s="654"/>
      <c r="M22" s="475">
        <f t="shared" ref="M22:M23" si="3">ROUND(ROUND(L22,2)*J22,2)</f>
        <v>0</v>
      </c>
      <c r="O22" s="471" t="s">
        <v>341</v>
      </c>
      <c r="P22" s="506" t="s">
        <v>342</v>
      </c>
      <c r="Q22" s="492">
        <v>105</v>
      </c>
      <c r="R22" s="507" t="s">
        <v>340</v>
      </c>
      <c r="S22" s="654"/>
      <c r="T22" s="475">
        <f t="shared" ref="T22:T24" si="4">ROUND(S22*Q22,2)</f>
        <v>0</v>
      </c>
      <c r="V22" s="471" t="s">
        <v>341</v>
      </c>
      <c r="W22" s="506" t="s">
        <v>343</v>
      </c>
      <c r="X22" s="492">
        <v>250</v>
      </c>
      <c r="Y22" s="507" t="s">
        <v>340</v>
      </c>
      <c r="Z22" s="654"/>
      <c r="AA22" s="475">
        <f t="shared" ref="AA22:AA24" si="5">ROUND(ROUND(Z22,2)*X22,2)</f>
        <v>0</v>
      </c>
      <c r="AC22" s="471" t="s">
        <v>339</v>
      </c>
      <c r="AD22" s="506" t="s">
        <v>167</v>
      </c>
      <c r="AE22" s="492">
        <v>56</v>
      </c>
      <c r="AF22" s="507" t="s">
        <v>340</v>
      </c>
      <c r="AG22" s="654"/>
      <c r="AH22" s="475">
        <f>ROUND(AG22*AE22,2)</f>
        <v>0</v>
      </c>
    </row>
    <row r="23" spans="1:40" ht="76.5">
      <c r="A23" s="471" t="s">
        <v>344</v>
      </c>
      <c r="B23" s="508" t="s">
        <v>345</v>
      </c>
      <c r="C23" s="492">
        <v>2305</v>
      </c>
      <c r="D23" s="507" t="s">
        <v>340</v>
      </c>
      <c r="E23" s="644"/>
      <c r="F23" s="493">
        <f>ROUND(E23*C23,2)</f>
        <v>0</v>
      </c>
      <c r="H23" s="476" t="s">
        <v>344</v>
      </c>
      <c r="I23" s="508" t="s">
        <v>345</v>
      </c>
      <c r="J23" s="492">
        <v>625</v>
      </c>
      <c r="K23" s="507" t="s">
        <v>340</v>
      </c>
      <c r="L23" s="644"/>
      <c r="M23" s="475">
        <f t="shared" si="3"/>
        <v>0</v>
      </c>
      <c r="O23" s="471" t="s">
        <v>344</v>
      </c>
      <c r="P23" s="506" t="s">
        <v>346</v>
      </c>
      <c r="Q23" s="492">
        <v>490</v>
      </c>
      <c r="R23" s="507" t="s">
        <v>340</v>
      </c>
      <c r="S23" s="644"/>
      <c r="T23" s="475">
        <f t="shared" si="4"/>
        <v>0</v>
      </c>
      <c r="V23" s="471" t="s">
        <v>344</v>
      </c>
      <c r="W23" s="506" t="s">
        <v>347</v>
      </c>
      <c r="X23" s="492">
        <v>1250</v>
      </c>
      <c r="Y23" s="507" t="s">
        <v>340</v>
      </c>
      <c r="Z23" s="644"/>
      <c r="AA23" s="475">
        <f t="shared" si="5"/>
        <v>0</v>
      </c>
      <c r="AC23" s="471" t="s">
        <v>344</v>
      </c>
      <c r="AD23" s="508" t="s">
        <v>345</v>
      </c>
      <c r="AE23" s="492">
        <v>710</v>
      </c>
      <c r="AF23" s="507" t="s">
        <v>340</v>
      </c>
      <c r="AG23" s="644"/>
      <c r="AH23" s="475">
        <f>ROUND(AG23*AE23,2)</f>
        <v>0</v>
      </c>
    </row>
    <row r="24" spans="1:40" ht="102">
      <c r="A24" s="482" t="s">
        <v>337</v>
      </c>
      <c r="B24" s="1345" t="s">
        <v>338</v>
      </c>
      <c r="C24" s="1334"/>
      <c r="D24" s="1335"/>
      <c r="E24" s="1334"/>
      <c r="F24" s="1336">
        <f>SUM(F22:F23)</f>
        <v>0</v>
      </c>
      <c r="G24" s="1351"/>
      <c r="H24" s="1344" t="s">
        <v>337</v>
      </c>
      <c r="I24" s="1345" t="s">
        <v>338</v>
      </c>
      <c r="J24" s="1334"/>
      <c r="K24" s="1335"/>
      <c r="L24" s="1334"/>
      <c r="M24" s="1336">
        <f>SUM(M22:M23)</f>
        <v>0</v>
      </c>
      <c r="O24" s="471" t="s">
        <v>348</v>
      </c>
      <c r="P24" s="506" t="s">
        <v>349</v>
      </c>
      <c r="Q24" s="492">
        <v>275</v>
      </c>
      <c r="R24" s="507" t="s">
        <v>340</v>
      </c>
      <c r="S24" s="644"/>
      <c r="T24" s="475">
        <f t="shared" si="4"/>
        <v>0</v>
      </c>
      <c r="V24" s="471" t="s">
        <v>348</v>
      </c>
      <c r="W24" s="506" t="s">
        <v>350</v>
      </c>
      <c r="X24" s="492">
        <v>52</v>
      </c>
      <c r="Y24" s="507" t="s">
        <v>340</v>
      </c>
      <c r="Z24" s="644"/>
      <c r="AA24" s="475">
        <f t="shared" si="5"/>
        <v>0</v>
      </c>
      <c r="AC24" s="482" t="s">
        <v>337</v>
      </c>
      <c r="AD24" s="483" t="s">
        <v>338</v>
      </c>
      <c r="AE24" s="484"/>
      <c r="AF24" s="485"/>
      <c r="AG24" s="484"/>
      <c r="AH24" s="486">
        <f>SUM(AH22:AH23)</f>
        <v>0</v>
      </c>
    </row>
    <row r="25" spans="1:40">
      <c r="A25" s="463" t="s">
        <v>351</v>
      </c>
      <c r="B25" s="1347" t="s">
        <v>352</v>
      </c>
      <c r="C25" s="1348"/>
      <c r="D25" s="1349"/>
      <c r="E25" s="1343"/>
      <c r="F25" s="1350"/>
      <c r="G25" s="1351"/>
      <c r="H25" s="1346" t="s">
        <v>351</v>
      </c>
      <c r="I25" s="1347" t="s">
        <v>352</v>
      </c>
      <c r="J25" s="1348"/>
      <c r="K25" s="1349"/>
      <c r="L25" s="1343"/>
      <c r="M25" s="1350"/>
      <c r="O25" s="482" t="s">
        <v>337</v>
      </c>
      <c r="P25" s="483" t="s">
        <v>338</v>
      </c>
      <c r="Q25" s="484"/>
      <c r="R25" s="485"/>
      <c r="S25" s="484"/>
      <c r="T25" s="486">
        <f>SUM(T22:T24)</f>
        <v>0</v>
      </c>
      <c r="V25" s="482" t="s">
        <v>337</v>
      </c>
      <c r="W25" s="483" t="s">
        <v>338</v>
      </c>
      <c r="X25" s="488"/>
      <c r="Y25" s="485"/>
      <c r="Z25" s="484"/>
      <c r="AA25" s="486">
        <f>SUM(AA22:AA24)</f>
        <v>0</v>
      </c>
      <c r="AC25" s="463" t="s">
        <v>351</v>
      </c>
      <c r="AD25" s="464" t="s">
        <v>352</v>
      </c>
      <c r="AE25" s="465"/>
      <c r="AF25" s="466"/>
      <c r="AG25" s="467"/>
      <c r="AH25" s="468"/>
    </row>
    <row r="26" spans="1:40" ht="25.5">
      <c r="A26" s="471" t="s">
        <v>353</v>
      </c>
      <c r="B26" s="508" t="s">
        <v>354</v>
      </c>
      <c r="C26" s="509">
        <v>220</v>
      </c>
      <c r="D26" s="510" t="s">
        <v>329</v>
      </c>
      <c r="E26" s="655"/>
      <c r="F26" s="493">
        <f>ROUND(E26*C26,2)</f>
        <v>0</v>
      </c>
      <c r="H26" s="476" t="s">
        <v>353</v>
      </c>
      <c r="I26" s="508" t="s">
        <v>354</v>
      </c>
      <c r="J26" s="509">
        <v>95</v>
      </c>
      <c r="K26" s="510" t="s">
        <v>329</v>
      </c>
      <c r="L26" s="655"/>
      <c r="M26" s="475">
        <f>ROUND(ROUND(L26,2)*J26,2)</f>
        <v>0</v>
      </c>
      <c r="O26" s="511" t="s">
        <v>351</v>
      </c>
      <c r="P26" s="512" t="s">
        <v>352</v>
      </c>
      <c r="Q26" s="513"/>
      <c r="R26" s="514"/>
      <c r="S26" s="515"/>
      <c r="T26" s="516"/>
      <c r="V26" s="511" t="s">
        <v>351</v>
      </c>
      <c r="W26" s="512" t="s">
        <v>352</v>
      </c>
      <c r="X26" s="470"/>
      <c r="Y26" s="514"/>
      <c r="Z26" s="515"/>
      <c r="AA26" s="516"/>
      <c r="AC26" s="471" t="s">
        <v>353</v>
      </c>
      <c r="AD26" s="508" t="s">
        <v>354</v>
      </c>
      <c r="AE26" s="509">
        <v>140</v>
      </c>
      <c r="AF26" s="510" t="s">
        <v>329</v>
      </c>
      <c r="AG26" s="655"/>
      <c r="AH26" s="475">
        <f>ROUND(AG26*AE26,2)</f>
        <v>0</v>
      </c>
    </row>
    <row r="27" spans="1:40" ht="25.5">
      <c r="A27" s="482" t="s">
        <v>351</v>
      </c>
      <c r="B27" s="483" t="s">
        <v>352</v>
      </c>
      <c r="C27" s="484"/>
      <c r="D27" s="485"/>
      <c r="E27" s="643"/>
      <c r="F27" s="486">
        <f>SUM(F26:F26)</f>
        <v>0</v>
      </c>
      <c r="H27" s="487" t="s">
        <v>351</v>
      </c>
      <c r="I27" s="483" t="s">
        <v>352</v>
      </c>
      <c r="J27" s="484"/>
      <c r="K27" s="485"/>
      <c r="L27" s="484"/>
      <c r="M27" s="486">
        <f>SUM(M26:M26)</f>
        <v>0</v>
      </c>
      <c r="O27" s="471" t="s">
        <v>353</v>
      </c>
      <c r="P27" s="506" t="s">
        <v>354</v>
      </c>
      <c r="Q27" s="509">
        <f>1.5*60</f>
        <v>90</v>
      </c>
      <c r="R27" s="517" t="s">
        <v>355</v>
      </c>
      <c r="S27" s="655"/>
      <c r="T27" s="475">
        <f>ROUND(S27*Q27,2)</f>
        <v>0</v>
      </c>
      <c r="V27" s="471" t="s">
        <v>353</v>
      </c>
      <c r="W27" s="506" t="s">
        <v>354</v>
      </c>
      <c r="X27" s="509">
        <v>325</v>
      </c>
      <c r="Y27" s="517" t="s">
        <v>355</v>
      </c>
      <c r="Z27" s="655"/>
      <c r="AA27" s="475">
        <f>ROUND(Z27*X27,2)</f>
        <v>0</v>
      </c>
      <c r="AC27" s="482" t="s">
        <v>351</v>
      </c>
      <c r="AD27" s="483" t="s">
        <v>352</v>
      </c>
      <c r="AE27" s="484"/>
      <c r="AF27" s="485"/>
      <c r="AG27" s="484"/>
      <c r="AH27" s="486">
        <f>SUM(AH26:AH26)</f>
        <v>0</v>
      </c>
    </row>
    <row r="28" spans="1:40" ht="25.5">
      <c r="A28" s="463" t="s">
        <v>356</v>
      </c>
      <c r="B28" s="464" t="s">
        <v>357</v>
      </c>
      <c r="C28" s="465"/>
      <c r="D28" s="466"/>
      <c r="E28" s="640"/>
      <c r="F28" s="468"/>
      <c r="H28" s="469" t="s">
        <v>358</v>
      </c>
      <c r="I28" s="464" t="s">
        <v>359</v>
      </c>
      <c r="J28" s="465"/>
      <c r="K28" s="466"/>
      <c r="L28" s="467"/>
      <c r="M28" s="468"/>
      <c r="O28" s="482" t="s">
        <v>351</v>
      </c>
      <c r="P28" s="483" t="s">
        <v>352</v>
      </c>
      <c r="Q28" s="484"/>
      <c r="R28" s="485"/>
      <c r="S28" s="484"/>
      <c r="T28" s="486">
        <f>SUM(T27:T27)</f>
        <v>0</v>
      </c>
      <c r="V28" s="482" t="s">
        <v>351</v>
      </c>
      <c r="W28" s="483" t="s">
        <v>352</v>
      </c>
      <c r="X28" s="488"/>
      <c r="Y28" s="485"/>
      <c r="Z28" s="484"/>
      <c r="AA28" s="486">
        <f>SUM(AA27:AA27)</f>
        <v>0</v>
      </c>
      <c r="AC28" s="463" t="s">
        <v>358</v>
      </c>
      <c r="AD28" s="464" t="s">
        <v>359</v>
      </c>
      <c r="AE28" s="465"/>
      <c r="AF28" s="466"/>
      <c r="AG28" s="467"/>
      <c r="AH28" s="468"/>
    </row>
    <row r="29" spans="1:40" ht="63.75">
      <c r="A29" s="471" t="s">
        <v>360</v>
      </c>
      <c r="B29" s="472" t="s">
        <v>361</v>
      </c>
      <c r="C29" s="477">
        <f>564+552</f>
        <v>1116</v>
      </c>
      <c r="D29" s="1342" t="s">
        <v>340</v>
      </c>
      <c r="E29" s="641"/>
      <c r="F29" s="493">
        <f>ROUND(E29*C29,2)</f>
        <v>0</v>
      </c>
      <c r="H29" s="476" t="s">
        <v>362</v>
      </c>
      <c r="I29" s="472" t="s">
        <v>363</v>
      </c>
      <c r="J29" s="473">
        <v>47.5</v>
      </c>
      <c r="K29" s="474" t="s">
        <v>329</v>
      </c>
      <c r="L29" s="641"/>
      <c r="M29" s="475">
        <f t="shared" ref="M29:M31" si="6">ROUND(L29*J29,2)</f>
        <v>0</v>
      </c>
      <c r="O29" s="511" t="s">
        <v>358</v>
      </c>
      <c r="P29" s="512" t="s">
        <v>359</v>
      </c>
      <c r="Q29" s="513"/>
      <c r="R29" s="514"/>
      <c r="S29" s="1332"/>
      <c r="T29" s="516"/>
      <c r="V29" s="511" t="s">
        <v>358</v>
      </c>
      <c r="W29" s="512" t="s">
        <v>359</v>
      </c>
      <c r="X29" s="470"/>
      <c r="Y29" s="514"/>
      <c r="Z29" s="515"/>
      <c r="AA29" s="516"/>
      <c r="AC29" s="471" t="s">
        <v>362</v>
      </c>
      <c r="AD29" s="472" t="s">
        <v>364</v>
      </c>
      <c r="AE29" s="473">
        <f>0.3*80</f>
        <v>24</v>
      </c>
      <c r="AF29" s="474" t="s">
        <v>329</v>
      </c>
      <c r="AG29" s="641"/>
      <c r="AH29" s="475">
        <f>ROUND(AG29*AE29,2)</f>
        <v>0</v>
      </c>
    </row>
    <row r="30" spans="1:40" ht="76.5">
      <c r="A30" s="482" t="s">
        <v>356</v>
      </c>
      <c r="B30" s="483" t="s">
        <v>357</v>
      </c>
      <c r="C30" s="484"/>
      <c r="D30" s="485"/>
      <c r="E30" s="1334"/>
      <c r="F30" s="486">
        <f>F29</f>
        <v>0</v>
      </c>
      <c r="H30" s="476" t="s">
        <v>365</v>
      </c>
      <c r="I30" s="518" t="s">
        <v>366</v>
      </c>
      <c r="J30" s="509">
        <v>365</v>
      </c>
      <c r="K30" s="510" t="s">
        <v>329</v>
      </c>
      <c r="L30" s="655"/>
      <c r="M30" s="475">
        <f t="shared" si="6"/>
        <v>0</v>
      </c>
      <c r="O30" s="471" t="s">
        <v>367</v>
      </c>
      <c r="P30" s="472" t="s">
        <v>368</v>
      </c>
      <c r="Q30" s="473">
        <v>780</v>
      </c>
      <c r="R30" s="474" t="s">
        <v>340</v>
      </c>
      <c r="S30" s="641"/>
      <c r="T30" s="475">
        <f t="shared" ref="T30:T32" si="7">ROUND(S30*Q30,2)</f>
        <v>0</v>
      </c>
      <c r="V30" s="471" t="s">
        <v>367</v>
      </c>
      <c r="W30" s="472" t="s">
        <v>368</v>
      </c>
      <c r="X30" s="477">
        <v>180</v>
      </c>
      <c r="Y30" s="474" t="s">
        <v>340</v>
      </c>
      <c r="Z30" s="641"/>
      <c r="AA30" s="475">
        <f t="shared" ref="AA30:AA31" si="8">ROUND(ROUND(Z30,2)*X30,2)</f>
        <v>0</v>
      </c>
      <c r="AC30" s="471" t="s">
        <v>365</v>
      </c>
      <c r="AD30" s="518" t="s">
        <v>366</v>
      </c>
      <c r="AE30" s="509">
        <v>260</v>
      </c>
      <c r="AF30" s="510" t="s">
        <v>329</v>
      </c>
      <c r="AG30" s="655"/>
      <c r="AH30" s="475">
        <f>ROUND(AG30*AE30,2)</f>
        <v>0</v>
      </c>
    </row>
    <row r="31" spans="1:40" ht="102">
      <c r="A31" s="463" t="s">
        <v>369</v>
      </c>
      <c r="B31" s="464" t="s">
        <v>370</v>
      </c>
      <c r="C31" s="465"/>
      <c r="D31" s="466"/>
      <c r="E31" s="1343"/>
      <c r="F31" s="468"/>
      <c r="H31" s="519" t="s">
        <v>371</v>
      </c>
      <c r="I31" s="520" t="s">
        <v>372</v>
      </c>
      <c r="J31" s="492">
        <v>45</v>
      </c>
      <c r="K31" s="492" t="s">
        <v>98</v>
      </c>
      <c r="L31" s="644"/>
      <c r="M31" s="475">
        <f t="shared" si="6"/>
        <v>0</v>
      </c>
      <c r="O31" s="521" t="s">
        <v>373</v>
      </c>
      <c r="P31" s="520" t="s">
        <v>374</v>
      </c>
      <c r="Q31" s="481">
        <f>2.8*60+2</f>
        <v>170</v>
      </c>
      <c r="R31" s="480" t="s">
        <v>329</v>
      </c>
      <c r="S31" s="642"/>
      <c r="T31" s="475">
        <f t="shared" si="7"/>
        <v>0</v>
      </c>
      <c r="V31" s="521" t="s">
        <v>373</v>
      </c>
      <c r="W31" s="520" t="s">
        <v>374</v>
      </c>
      <c r="X31" s="481">
        <v>750</v>
      </c>
      <c r="Y31" s="480" t="s">
        <v>329</v>
      </c>
      <c r="Z31" s="642"/>
      <c r="AA31" s="475">
        <f t="shared" si="8"/>
        <v>0</v>
      </c>
      <c r="AC31" s="482" t="s">
        <v>358</v>
      </c>
      <c r="AD31" s="483" t="s">
        <v>359</v>
      </c>
      <c r="AE31" s="484"/>
      <c r="AF31" s="485"/>
      <c r="AG31" s="484"/>
      <c r="AH31" s="486">
        <f>SUM(AH29:AH30)</f>
        <v>0</v>
      </c>
      <c r="AN31" s="1330"/>
    </row>
    <row r="32" spans="1:40" ht="25.5">
      <c r="A32" s="471" t="s">
        <v>375</v>
      </c>
      <c r="B32" s="472" t="s">
        <v>376</v>
      </c>
      <c r="C32" s="473">
        <v>424</v>
      </c>
      <c r="D32" s="474" t="s">
        <v>355</v>
      </c>
      <c r="E32" s="641"/>
      <c r="F32" s="493">
        <f>ROUND(E32*C32,2)</f>
        <v>0</v>
      </c>
      <c r="H32" s="487" t="s">
        <v>358</v>
      </c>
      <c r="I32" s="483" t="s">
        <v>359</v>
      </c>
      <c r="J32" s="484"/>
      <c r="K32" s="485"/>
      <c r="L32" s="484"/>
      <c r="M32" s="486">
        <f>SUM(M29:M31)</f>
        <v>0</v>
      </c>
      <c r="O32" s="471" t="s">
        <v>377</v>
      </c>
      <c r="P32" s="506" t="s">
        <v>378</v>
      </c>
      <c r="Q32" s="523">
        <v>80</v>
      </c>
      <c r="R32" s="524" t="s">
        <v>329</v>
      </c>
      <c r="S32" s="1325"/>
      <c r="T32" s="475">
        <f t="shared" si="7"/>
        <v>0</v>
      </c>
      <c r="V32" s="482" t="s">
        <v>358</v>
      </c>
      <c r="W32" s="483" t="s">
        <v>359</v>
      </c>
      <c r="X32" s="488"/>
      <c r="Y32" s="485"/>
      <c r="Z32" s="484"/>
      <c r="AA32" s="486">
        <f>SUM(AA30:AA31)</f>
        <v>0</v>
      </c>
      <c r="AC32" s="463" t="s">
        <v>356</v>
      </c>
      <c r="AD32" s="464" t="s">
        <v>357</v>
      </c>
      <c r="AE32" s="465"/>
      <c r="AF32" s="466"/>
      <c r="AG32" s="467"/>
      <c r="AH32" s="468"/>
    </row>
    <row r="33" spans="1:35" ht="51">
      <c r="A33" s="471" t="s">
        <v>379</v>
      </c>
      <c r="B33" s="506" t="s">
        <v>380</v>
      </c>
      <c r="C33" s="523">
        <v>424</v>
      </c>
      <c r="D33" s="524" t="s">
        <v>355</v>
      </c>
      <c r="E33" s="1325"/>
      <c r="F33" s="493">
        <f>ROUND(E33*C33,2)</f>
        <v>0</v>
      </c>
      <c r="H33" s="469" t="s">
        <v>356</v>
      </c>
      <c r="I33" s="464" t="s">
        <v>357</v>
      </c>
      <c r="J33" s="465"/>
      <c r="K33" s="466"/>
      <c r="L33" s="467"/>
      <c r="M33" s="468"/>
      <c r="O33" s="482" t="s">
        <v>358</v>
      </c>
      <c r="P33" s="483" t="s">
        <v>359</v>
      </c>
      <c r="Q33" s="484"/>
      <c r="R33" s="485"/>
      <c r="S33" s="484"/>
      <c r="T33" s="486">
        <f>SUM(T30:T32)</f>
        <v>0</v>
      </c>
      <c r="V33" s="511" t="s">
        <v>356</v>
      </c>
      <c r="W33" s="512" t="s">
        <v>357</v>
      </c>
      <c r="X33" s="470"/>
      <c r="Y33" s="514"/>
      <c r="Z33" s="515"/>
      <c r="AA33" s="516"/>
      <c r="AC33" s="471" t="s">
        <v>360</v>
      </c>
      <c r="AD33" s="472" t="s">
        <v>381</v>
      </c>
      <c r="AE33" s="473">
        <v>52.5</v>
      </c>
      <c r="AF33" s="474" t="s">
        <v>340</v>
      </c>
      <c r="AG33" s="641"/>
      <c r="AH33" s="475">
        <f>ROUND(AG33*AE33,2)</f>
        <v>0</v>
      </c>
    </row>
    <row r="34" spans="1:35" ht="102">
      <c r="A34" s="471" t="s">
        <v>382</v>
      </c>
      <c r="B34" s="472" t="s">
        <v>383</v>
      </c>
      <c r="C34" s="473">
        <f>5*80</f>
        <v>400</v>
      </c>
      <c r="D34" s="474" t="s">
        <v>355</v>
      </c>
      <c r="E34" s="641"/>
      <c r="F34" s="493">
        <f>ROUND(E34*C34,2)</f>
        <v>0</v>
      </c>
      <c r="H34" s="476" t="s">
        <v>360</v>
      </c>
      <c r="I34" s="472" t="s">
        <v>384</v>
      </c>
      <c r="J34" s="473">
        <v>105</v>
      </c>
      <c r="K34" s="474" t="s">
        <v>340</v>
      </c>
      <c r="L34" s="641"/>
      <c r="M34" s="475">
        <f t="shared" ref="M34" si="9">ROUND(L34*J34,2)</f>
        <v>0</v>
      </c>
      <c r="O34" s="511" t="s">
        <v>356</v>
      </c>
      <c r="P34" s="512" t="s">
        <v>357</v>
      </c>
      <c r="Q34" s="513"/>
      <c r="R34" s="514"/>
      <c r="S34" s="515"/>
      <c r="T34" s="516"/>
      <c r="V34" s="471" t="s">
        <v>360</v>
      </c>
      <c r="W34" s="518" t="s">
        <v>385</v>
      </c>
      <c r="X34" s="477">
        <v>670</v>
      </c>
      <c r="Y34" s="474" t="s">
        <v>340</v>
      </c>
      <c r="Z34" s="1327"/>
      <c r="AA34" s="475">
        <f>ROUND(Z34*X34,2)</f>
        <v>0</v>
      </c>
      <c r="AC34" s="482" t="s">
        <v>356</v>
      </c>
      <c r="AD34" s="483" t="s">
        <v>357</v>
      </c>
      <c r="AE34" s="484"/>
      <c r="AF34" s="485"/>
      <c r="AG34" s="484"/>
      <c r="AH34" s="486">
        <f>SUM(AH33:AH33)</f>
        <v>0</v>
      </c>
    </row>
    <row r="35" spans="1:35" ht="51">
      <c r="A35" s="482" t="s">
        <v>369</v>
      </c>
      <c r="B35" s="483" t="s">
        <v>370</v>
      </c>
      <c r="C35" s="484"/>
      <c r="D35" s="485"/>
      <c r="E35" s="1334"/>
      <c r="F35" s="486">
        <f>SUM(F32:F34)</f>
        <v>0</v>
      </c>
      <c r="H35" s="487" t="s">
        <v>356</v>
      </c>
      <c r="I35" s="483" t="s">
        <v>357</v>
      </c>
      <c r="J35" s="484"/>
      <c r="K35" s="485"/>
      <c r="L35" s="484"/>
      <c r="M35" s="486">
        <f>SUM(M34:M34)</f>
        <v>0</v>
      </c>
      <c r="O35" s="471" t="s">
        <v>360</v>
      </c>
      <c r="P35" s="518" t="s">
        <v>381</v>
      </c>
      <c r="Q35" s="477">
        <v>42</v>
      </c>
      <c r="R35" s="474" t="s">
        <v>340</v>
      </c>
      <c r="S35" s="1327"/>
      <c r="T35" s="475">
        <f>ROUND(S35*Q35,2)</f>
        <v>0</v>
      </c>
      <c r="V35" s="482" t="s">
        <v>356</v>
      </c>
      <c r="W35" s="483" t="s">
        <v>357</v>
      </c>
      <c r="X35" s="488"/>
      <c r="Y35" s="485"/>
      <c r="Z35" s="484"/>
      <c r="AA35" s="486">
        <f>SUM(AA34:AA34)</f>
        <v>0</v>
      </c>
      <c r="AC35" s="463" t="s">
        <v>369</v>
      </c>
      <c r="AD35" s="464" t="s">
        <v>370</v>
      </c>
      <c r="AE35" s="465"/>
      <c r="AF35" s="466"/>
      <c r="AG35" s="467"/>
      <c r="AH35" s="468"/>
    </row>
    <row r="36" spans="1:35" ht="25.5">
      <c r="A36" s="463" t="s">
        <v>386</v>
      </c>
      <c r="B36" s="464" t="s">
        <v>387</v>
      </c>
      <c r="C36" s="465"/>
      <c r="D36" s="466"/>
      <c r="E36" s="1343"/>
      <c r="F36" s="468"/>
      <c r="G36" s="445" t="s">
        <v>601</v>
      </c>
      <c r="H36" s="469" t="s">
        <v>369</v>
      </c>
      <c r="I36" s="464" t="s">
        <v>370</v>
      </c>
      <c r="J36" s="465"/>
      <c r="K36" s="466"/>
      <c r="L36" s="467"/>
      <c r="M36" s="468"/>
      <c r="O36" s="482" t="s">
        <v>356</v>
      </c>
      <c r="P36" s="483" t="s">
        <v>357</v>
      </c>
      <c r="Q36" s="484"/>
      <c r="R36" s="485"/>
      <c r="S36" s="484"/>
      <c r="T36" s="486">
        <f>SUM(T35:T35)</f>
        <v>0</v>
      </c>
      <c r="V36" s="511" t="s">
        <v>369</v>
      </c>
      <c r="W36" s="512" t="s">
        <v>370</v>
      </c>
      <c r="X36" s="470"/>
      <c r="Y36" s="514"/>
      <c r="Z36" s="515"/>
      <c r="AA36" s="516"/>
      <c r="AC36" s="471" t="s">
        <v>375</v>
      </c>
      <c r="AD36" s="472" t="s">
        <v>376</v>
      </c>
      <c r="AE36" s="473">
        <v>176</v>
      </c>
      <c r="AF36" s="474" t="s">
        <v>355</v>
      </c>
      <c r="AG36" s="641"/>
      <c r="AH36" s="475">
        <f t="shared" ref="AH36:AH39" si="10">ROUND(AG36*AE36,2)</f>
        <v>0</v>
      </c>
    </row>
    <row r="37" spans="1:35" ht="25.5">
      <c r="A37" s="471" t="s">
        <v>388</v>
      </c>
      <c r="B37" s="508" t="s">
        <v>389</v>
      </c>
      <c r="C37" s="526">
        <v>21</v>
      </c>
      <c r="D37" s="524" t="s">
        <v>35</v>
      </c>
      <c r="E37" s="656"/>
      <c r="F37" s="493">
        <f>ROUND(E37*C37,2)</f>
        <v>0</v>
      </c>
      <c r="H37" s="476" t="s">
        <v>375</v>
      </c>
      <c r="I37" s="472" t="s">
        <v>376</v>
      </c>
      <c r="J37" s="473">
        <v>190</v>
      </c>
      <c r="K37" s="474" t="s">
        <v>355</v>
      </c>
      <c r="L37" s="641"/>
      <c r="M37" s="475">
        <f t="shared" ref="M37:M39" si="11">ROUND(ROUND(L37,2)*J37,2)</f>
        <v>0</v>
      </c>
      <c r="O37" s="511" t="s">
        <v>369</v>
      </c>
      <c r="P37" s="512" t="s">
        <v>370</v>
      </c>
      <c r="Q37" s="513"/>
      <c r="R37" s="514"/>
      <c r="S37" s="1332"/>
      <c r="T37" s="516"/>
      <c r="V37" s="471" t="s">
        <v>375</v>
      </c>
      <c r="W37" s="518" t="s">
        <v>376</v>
      </c>
      <c r="X37" s="477">
        <v>440</v>
      </c>
      <c r="Y37" s="474" t="s">
        <v>355</v>
      </c>
      <c r="Z37" s="1327"/>
      <c r="AA37" s="475">
        <f t="shared" ref="AA37:AA41" si="12">ROUND(Z37*X37,2)</f>
        <v>0</v>
      </c>
      <c r="AC37" s="471" t="s">
        <v>379</v>
      </c>
      <c r="AD37" s="506" t="s">
        <v>380</v>
      </c>
      <c r="AE37" s="523">
        <v>176</v>
      </c>
      <c r="AF37" s="524" t="s">
        <v>355</v>
      </c>
      <c r="AG37" s="1325"/>
      <c r="AH37" s="475">
        <f t="shared" si="10"/>
        <v>0</v>
      </c>
    </row>
    <row r="38" spans="1:35" ht="63.75">
      <c r="A38" s="624" t="s">
        <v>390</v>
      </c>
      <c r="B38" s="508" t="s">
        <v>850</v>
      </c>
      <c r="C38" s="526">
        <v>4150</v>
      </c>
      <c r="D38" s="524" t="s">
        <v>53</v>
      </c>
      <c r="E38" s="656"/>
      <c r="F38" s="1462">
        <f>ROUND(E38*C38,2)</f>
        <v>0</v>
      </c>
      <c r="G38" s="445" t="s">
        <v>601</v>
      </c>
      <c r="H38" s="476" t="s">
        <v>379</v>
      </c>
      <c r="I38" s="506" t="s">
        <v>380</v>
      </c>
      <c r="J38" s="523">
        <v>190</v>
      </c>
      <c r="K38" s="524" t="s">
        <v>355</v>
      </c>
      <c r="L38" s="1325">
        <v>1</v>
      </c>
      <c r="M38" s="475">
        <f t="shared" si="11"/>
        <v>190</v>
      </c>
      <c r="O38" s="471" t="s">
        <v>375</v>
      </c>
      <c r="P38" s="518" t="s">
        <v>376</v>
      </c>
      <c r="Q38" s="477">
        <f>2.4*60</f>
        <v>144</v>
      </c>
      <c r="R38" s="474" t="s">
        <v>355</v>
      </c>
      <c r="S38" s="1327"/>
      <c r="T38" s="475">
        <f t="shared" ref="T38:T39" si="13">ROUND(S38*Q38,2)</f>
        <v>0</v>
      </c>
      <c r="V38" s="471" t="s">
        <v>379</v>
      </c>
      <c r="W38" s="506" t="s">
        <v>380</v>
      </c>
      <c r="X38" s="523">
        <v>440</v>
      </c>
      <c r="Y38" s="524" t="s">
        <v>355</v>
      </c>
      <c r="Z38" s="1325"/>
      <c r="AA38" s="475">
        <f t="shared" si="12"/>
        <v>0</v>
      </c>
      <c r="AC38" s="471" t="s">
        <v>391</v>
      </c>
      <c r="AD38" s="506" t="s">
        <v>392</v>
      </c>
      <c r="AE38" s="523">
        <v>260</v>
      </c>
      <c r="AF38" s="524" t="s">
        <v>35</v>
      </c>
      <c r="AG38" s="1325"/>
      <c r="AH38" s="475">
        <f t="shared" si="10"/>
        <v>0</v>
      </c>
    </row>
    <row r="39" spans="1:35" ht="102.75" thickBot="1">
      <c r="A39" s="482" t="s">
        <v>386</v>
      </c>
      <c r="B39" s="483" t="s">
        <v>387</v>
      </c>
      <c r="C39" s="484"/>
      <c r="D39" s="485"/>
      <c r="E39" s="484"/>
      <c r="F39" s="486">
        <f>SUM(F37:F38)</f>
        <v>0</v>
      </c>
      <c r="G39" s="445" t="s">
        <v>601</v>
      </c>
      <c r="H39" s="476" t="s">
        <v>393</v>
      </c>
      <c r="I39" s="506" t="s">
        <v>394</v>
      </c>
      <c r="J39" s="523">
        <v>184</v>
      </c>
      <c r="K39" s="524" t="s">
        <v>340</v>
      </c>
      <c r="L39" s="1325"/>
      <c r="M39" s="475">
        <f t="shared" si="11"/>
        <v>0</v>
      </c>
      <c r="O39" s="471" t="s">
        <v>379</v>
      </c>
      <c r="P39" s="506" t="s">
        <v>380</v>
      </c>
      <c r="Q39" s="523">
        <v>144</v>
      </c>
      <c r="R39" s="524" t="s">
        <v>355</v>
      </c>
      <c r="S39" s="1325"/>
      <c r="T39" s="475">
        <f t="shared" si="13"/>
        <v>0</v>
      </c>
      <c r="V39" s="471" t="s">
        <v>391</v>
      </c>
      <c r="W39" s="506" t="s">
        <v>392</v>
      </c>
      <c r="X39" s="523">
        <f>4*5*2</f>
        <v>40</v>
      </c>
      <c r="Y39" s="524" t="s">
        <v>35</v>
      </c>
      <c r="Z39" s="1325"/>
      <c r="AA39" s="475">
        <f t="shared" si="12"/>
        <v>0</v>
      </c>
      <c r="AC39" s="471" t="s">
        <v>382</v>
      </c>
      <c r="AD39" s="472" t="s">
        <v>395</v>
      </c>
      <c r="AE39" s="473">
        <v>44</v>
      </c>
      <c r="AF39" s="474" t="s">
        <v>355</v>
      </c>
      <c r="AG39" s="641"/>
      <c r="AH39" s="475">
        <f t="shared" si="10"/>
        <v>0</v>
      </c>
    </row>
    <row r="40" spans="1:35" ht="52.5" thickTop="1" thickBot="1">
      <c r="A40" s="497" t="s">
        <v>12</v>
      </c>
      <c r="B40" s="498" t="s">
        <v>336</v>
      </c>
      <c r="C40" s="499"/>
      <c r="D40" s="500"/>
      <c r="E40" s="499"/>
      <c r="F40" s="1324">
        <f>ROUND(SUM(F39,F35,F30,F24+F27),2)</f>
        <v>0</v>
      </c>
      <c r="H40" s="476" t="s">
        <v>396</v>
      </c>
      <c r="I40" s="506" t="s">
        <v>397</v>
      </c>
      <c r="J40" s="523">
        <v>180</v>
      </c>
      <c r="K40" s="524" t="s">
        <v>355</v>
      </c>
      <c r="L40" s="1325"/>
      <c r="M40" s="475">
        <f>ROUND(ROUND(L40,2)*J40,2)</f>
        <v>0</v>
      </c>
      <c r="O40" s="482" t="s">
        <v>369</v>
      </c>
      <c r="P40" s="483" t="s">
        <v>370</v>
      </c>
      <c r="Q40" s="1334"/>
      <c r="R40" s="1335"/>
      <c r="S40" s="1334"/>
      <c r="T40" s="1336">
        <f>SUM(T38:T39)</f>
        <v>0</v>
      </c>
      <c r="V40" s="471" t="s">
        <v>393</v>
      </c>
      <c r="W40" s="506" t="s">
        <v>394</v>
      </c>
      <c r="X40" s="523">
        <f>2*4</f>
        <v>8</v>
      </c>
      <c r="Y40" s="524" t="s">
        <v>340</v>
      </c>
      <c r="Z40" s="1325"/>
      <c r="AA40" s="475">
        <f t="shared" si="12"/>
        <v>0</v>
      </c>
      <c r="AC40" s="482" t="s">
        <v>369</v>
      </c>
      <c r="AD40" s="483" t="s">
        <v>370</v>
      </c>
      <c r="AE40" s="484"/>
      <c r="AF40" s="485"/>
      <c r="AG40" s="484"/>
      <c r="AH40" s="486">
        <f>SUM(AH36:AH39)</f>
        <v>0</v>
      </c>
    </row>
    <row r="41" spans="1:35" ht="25.5">
      <c r="H41" s="487" t="s">
        <v>369</v>
      </c>
      <c r="I41" s="483" t="s">
        <v>370</v>
      </c>
      <c r="J41" s="484"/>
      <c r="K41" s="485"/>
      <c r="L41" s="484"/>
      <c r="M41" s="486">
        <f>SUM(M37:M40)</f>
        <v>190</v>
      </c>
      <c r="O41" s="511" t="s">
        <v>398</v>
      </c>
      <c r="P41" s="512" t="s">
        <v>399</v>
      </c>
      <c r="Q41" s="1337"/>
      <c r="R41" s="1338"/>
      <c r="S41" s="1339"/>
      <c r="T41" s="1340"/>
      <c r="V41" s="471" t="s">
        <v>396</v>
      </c>
      <c r="W41" s="506" t="s">
        <v>400</v>
      </c>
      <c r="X41" s="523">
        <v>8</v>
      </c>
      <c r="Y41" s="524" t="s">
        <v>355</v>
      </c>
      <c r="Z41" s="1325"/>
      <c r="AA41" s="475">
        <f t="shared" si="12"/>
        <v>0</v>
      </c>
      <c r="AC41" s="463" t="s">
        <v>386</v>
      </c>
      <c r="AD41" s="464" t="s">
        <v>387</v>
      </c>
      <c r="AE41" s="465"/>
      <c r="AF41" s="466"/>
      <c r="AG41" s="467"/>
      <c r="AH41" s="468"/>
      <c r="AI41" s="445" t="s">
        <v>601</v>
      </c>
    </row>
    <row r="42" spans="1:35" ht="153">
      <c r="H42" s="469" t="s">
        <v>386</v>
      </c>
      <c r="I42" s="464" t="s">
        <v>387</v>
      </c>
      <c r="J42" s="465"/>
      <c r="K42" s="466"/>
      <c r="L42" s="640"/>
      <c r="M42" s="468"/>
      <c r="N42" s="445" t="s">
        <v>601</v>
      </c>
      <c r="O42" s="471" t="s">
        <v>401</v>
      </c>
      <c r="P42" s="472" t="s">
        <v>866</v>
      </c>
      <c r="Q42" s="473">
        <v>410</v>
      </c>
      <c r="R42" s="474" t="s">
        <v>98</v>
      </c>
      <c r="S42" s="1327"/>
      <c r="T42" s="475">
        <f t="shared" ref="T42:T43" si="14">ROUND(S42*Q42,2)</f>
        <v>0</v>
      </c>
      <c r="V42" s="482" t="s">
        <v>369</v>
      </c>
      <c r="W42" s="483" t="s">
        <v>370</v>
      </c>
      <c r="X42" s="488"/>
      <c r="Y42" s="485"/>
      <c r="Z42" s="484"/>
      <c r="AA42" s="486">
        <f>SUM(AA37:AA41)</f>
        <v>0</v>
      </c>
      <c r="AC42" s="471" t="s">
        <v>388</v>
      </c>
      <c r="AD42" s="508" t="s">
        <v>389</v>
      </c>
      <c r="AE42" s="526">
        <v>29</v>
      </c>
      <c r="AF42" s="524" t="s">
        <v>35</v>
      </c>
      <c r="AG42" s="656"/>
      <c r="AH42" s="475">
        <f>ROUND(AG42*AE42,2)</f>
        <v>0</v>
      </c>
    </row>
    <row r="43" spans="1:35" ht="25.5">
      <c r="H43" s="1149" t="s">
        <v>390</v>
      </c>
      <c r="I43" s="508" t="s">
        <v>858</v>
      </c>
      <c r="J43" s="526">
        <v>1375</v>
      </c>
      <c r="K43" s="524" t="s">
        <v>53</v>
      </c>
      <c r="L43" s="656"/>
      <c r="M43" s="1461">
        <f>ROUND(ROUND(L43,2)*J43,2)</f>
        <v>0</v>
      </c>
      <c r="N43" s="445" t="s">
        <v>601</v>
      </c>
      <c r="O43" s="489" t="s">
        <v>402</v>
      </c>
      <c r="P43" s="472" t="s">
        <v>403</v>
      </c>
      <c r="Q43" s="490">
        <v>30</v>
      </c>
      <c r="R43" s="491" t="s">
        <v>48</v>
      </c>
      <c r="S43" s="644"/>
      <c r="T43" s="475">
        <f t="shared" si="14"/>
        <v>0</v>
      </c>
      <c r="V43" s="482" t="s">
        <v>398</v>
      </c>
      <c r="W43" s="483" t="s">
        <v>399</v>
      </c>
      <c r="X43" s="470"/>
      <c r="Y43" s="514"/>
      <c r="Z43" s="515"/>
      <c r="AA43" s="516"/>
      <c r="AC43" s="624" t="s">
        <v>390</v>
      </c>
      <c r="AD43" s="508" t="s">
        <v>850</v>
      </c>
      <c r="AE43" s="526">
        <v>1572</v>
      </c>
      <c r="AF43" s="524" t="s">
        <v>53</v>
      </c>
      <c r="AG43" s="656"/>
      <c r="AH43" s="1461">
        <f>ROUND(AG43*AE43,2)</f>
        <v>0</v>
      </c>
    </row>
    <row r="44" spans="1:35" ht="115.5" thickBot="1">
      <c r="H44" s="1344" t="s">
        <v>386</v>
      </c>
      <c r="I44" s="1345" t="s">
        <v>387</v>
      </c>
      <c r="J44" s="1334"/>
      <c r="K44" s="1335"/>
      <c r="L44" s="1334"/>
      <c r="M44" s="1336">
        <f>SUM(M43:M43)</f>
        <v>0</v>
      </c>
      <c r="N44" s="445" t="s">
        <v>601</v>
      </c>
      <c r="O44" s="482" t="s">
        <v>398</v>
      </c>
      <c r="P44" s="483" t="s">
        <v>399</v>
      </c>
      <c r="Q44" s="484"/>
      <c r="R44" s="485"/>
      <c r="S44" s="484"/>
      <c r="T44" s="486">
        <f>SUM(T42:T43)</f>
        <v>0</v>
      </c>
      <c r="V44" s="471" t="s">
        <v>401</v>
      </c>
      <c r="W44" s="472" t="s">
        <v>869</v>
      </c>
      <c r="X44" s="477">
        <v>580</v>
      </c>
      <c r="Y44" s="474" t="s">
        <v>98</v>
      </c>
      <c r="Z44" s="1327"/>
      <c r="AA44" s="475">
        <f t="shared" ref="AA44:AA45" si="15">ROUND(Z44*X44,2)</f>
        <v>0</v>
      </c>
      <c r="AC44" s="482" t="s">
        <v>386</v>
      </c>
      <c r="AD44" s="483" t="s">
        <v>387</v>
      </c>
      <c r="AE44" s="484"/>
      <c r="AF44" s="485"/>
      <c r="AG44" s="484"/>
      <c r="AH44" s="486">
        <f>SUM(AH42:AH43)</f>
        <v>0</v>
      </c>
      <c r="AI44" s="445" t="s">
        <v>601</v>
      </c>
    </row>
    <row r="45" spans="1:35" ht="27" thickTop="1" thickBot="1">
      <c r="H45" s="501" t="s">
        <v>12</v>
      </c>
      <c r="I45" s="498" t="s">
        <v>336</v>
      </c>
      <c r="J45" s="499"/>
      <c r="K45" s="500"/>
      <c r="L45" s="499"/>
      <c r="M45" s="1324">
        <f>SUM(M44,M41,M35,M32,M24+M27)</f>
        <v>190</v>
      </c>
      <c r="O45" s="511" t="s">
        <v>404</v>
      </c>
      <c r="P45" s="512" t="s">
        <v>405</v>
      </c>
      <c r="Q45" s="513"/>
      <c r="R45" s="514"/>
      <c r="S45" s="515"/>
      <c r="T45" s="516"/>
      <c r="V45" s="489" t="s">
        <v>402</v>
      </c>
      <c r="W45" s="472" t="s">
        <v>403</v>
      </c>
      <c r="X45" s="528">
        <v>58</v>
      </c>
      <c r="Y45" s="491" t="s">
        <v>48</v>
      </c>
      <c r="Z45" s="644"/>
      <c r="AA45" s="475">
        <f t="shared" si="15"/>
        <v>0</v>
      </c>
      <c r="AC45" s="1113" t="s">
        <v>12</v>
      </c>
      <c r="AD45" s="1114" t="s">
        <v>336</v>
      </c>
      <c r="AE45" s="1115"/>
      <c r="AF45" s="1116"/>
      <c r="AG45" s="1115"/>
      <c r="AH45" s="1323">
        <f>SUM(AH44,AH40,AH34,AH31,AH24+AH27)</f>
        <v>0</v>
      </c>
    </row>
    <row r="46" spans="1:35" ht="63.75">
      <c r="O46" s="489" t="s">
        <v>406</v>
      </c>
      <c r="P46" s="472" t="s">
        <v>407</v>
      </c>
      <c r="Q46" s="490">
        <v>120</v>
      </c>
      <c r="R46" s="491" t="s">
        <v>29</v>
      </c>
      <c r="S46" s="644"/>
      <c r="T46" s="493">
        <f>S46*Q46</f>
        <v>0</v>
      </c>
      <c r="V46" s="482" t="s">
        <v>398</v>
      </c>
      <c r="W46" s="483" t="s">
        <v>399</v>
      </c>
      <c r="X46" s="488"/>
      <c r="Y46" s="485"/>
      <c r="Z46" s="484"/>
      <c r="AA46" s="486">
        <f>SUM(AA44:AA45)</f>
        <v>0</v>
      </c>
    </row>
    <row r="47" spans="1:35">
      <c r="O47" s="482" t="s">
        <v>404</v>
      </c>
      <c r="P47" s="483" t="s">
        <v>405</v>
      </c>
      <c r="Q47" s="484"/>
      <c r="R47" s="485"/>
      <c r="S47" s="484"/>
      <c r="T47" s="486">
        <f>SUM(T46:T46)</f>
        <v>0</v>
      </c>
      <c r="V47" s="511" t="s">
        <v>404</v>
      </c>
      <c r="W47" s="512" t="s">
        <v>405</v>
      </c>
      <c r="X47" s="470"/>
      <c r="Y47" s="514"/>
      <c r="Z47" s="515"/>
      <c r="AA47" s="516"/>
    </row>
    <row r="48" spans="1:35" ht="63.75">
      <c r="O48" s="511" t="s">
        <v>386</v>
      </c>
      <c r="P48" s="512" t="s">
        <v>387</v>
      </c>
      <c r="Q48" s="513"/>
      <c r="R48" s="514"/>
      <c r="S48" s="1332"/>
      <c r="T48" s="516"/>
      <c r="U48" s="445" t="s">
        <v>601</v>
      </c>
      <c r="V48" s="489" t="s">
        <v>406</v>
      </c>
      <c r="W48" s="472" t="s">
        <v>408</v>
      </c>
      <c r="X48" s="528">
        <v>60</v>
      </c>
      <c r="Y48" s="491" t="s">
        <v>29</v>
      </c>
      <c r="Z48" s="644"/>
      <c r="AA48" s="475">
        <f>ROUND(Z48*X48,2)</f>
        <v>0</v>
      </c>
    </row>
    <row r="49" spans="1:34" ht="25.5">
      <c r="O49" s="471" t="s">
        <v>388</v>
      </c>
      <c r="P49" s="506" t="s">
        <v>389</v>
      </c>
      <c r="Q49" s="526">
        <v>84</v>
      </c>
      <c r="R49" s="524" t="s">
        <v>35</v>
      </c>
      <c r="S49" s="656"/>
      <c r="T49" s="525">
        <f>S49*Q49</f>
        <v>0</v>
      </c>
      <c r="V49" s="482" t="s">
        <v>404</v>
      </c>
      <c r="W49" s="483" t="s">
        <v>405</v>
      </c>
      <c r="X49" s="488"/>
      <c r="Y49" s="485"/>
      <c r="Z49" s="484"/>
      <c r="AA49" s="486">
        <f>SUM(AA48:AA48)</f>
        <v>0</v>
      </c>
    </row>
    <row r="50" spans="1:34" ht="25.5">
      <c r="O50" s="624" t="s">
        <v>390</v>
      </c>
      <c r="P50" s="506" t="s">
        <v>850</v>
      </c>
      <c r="Q50" s="526">
        <v>1650</v>
      </c>
      <c r="R50" s="524" t="s">
        <v>53</v>
      </c>
      <c r="S50" s="656"/>
      <c r="T50" s="1463">
        <f>S50*Q50</f>
        <v>0</v>
      </c>
      <c r="U50" s="445" t="s">
        <v>601</v>
      </c>
      <c r="V50" s="511" t="s">
        <v>386</v>
      </c>
      <c r="W50" s="512" t="s">
        <v>387</v>
      </c>
      <c r="X50" s="470"/>
      <c r="Y50" s="514"/>
      <c r="Z50" s="1332"/>
      <c r="AA50" s="516"/>
      <c r="AB50" s="445" t="s">
        <v>601</v>
      </c>
    </row>
    <row r="51" spans="1:34" ht="26.25" thickBot="1">
      <c r="O51" s="482" t="s">
        <v>386</v>
      </c>
      <c r="P51" s="483" t="s">
        <v>387</v>
      </c>
      <c r="Q51" s="484"/>
      <c r="R51" s="485"/>
      <c r="S51" s="484"/>
      <c r="T51" s="486">
        <f>SUM(T49:T50)</f>
        <v>0</v>
      </c>
      <c r="U51" s="445" t="s">
        <v>601</v>
      </c>
      <c r="V51" s="471" t="s">
        <v>388</v>
      </c>
      <c r="W51" s="506" t="s">
        <v>389</v>
      </c>
      <c r="X51" s="526">
        <f>250-440*0.15</f>
        <v>184</v>
      </c>
      <c r="Y51" s="524" t="s">
        <v>35</v>
      </c>
      <c r="Z51" s="656"/>
      <c r="AA51" s="475">
        <f t="shared" ref="AA51:AA52" si="16">ROUND(Z51*X51,2)</f>
        <v>0</v>
      </c>
    </row>
    <row r="52" spans="1:34" ht="16.5" thickTop="1" thickBot="1">
      <c r="O52" s="1113" t="s">
        <v>12</v>
      </c>
      <c r="P52" s="1114" t="s">
        <v>336</v>
      </c>
      <c r="Q52" s="1115"/>
      <c r="R52" s="1116"/>
      <c r="S52" s="1115"/>
      <c r="T52" s="1323">
        <f>SUM(T51,T47,T44,T40,T36,T33,T25+T28)</f>
        <v>0</v>
      </c>
      <c r="V52" s="624" t="s">
        <v>390</v>
      </c>
      <c r="W52" s="506" t="s">
        <v>850</v>
      </c>
      <c r="X52" s="526">
        <f>1250*2.2</f>
        <v>2750</v>
      </c>
      <c r="Y52" s="524" t="s">
        <v>53</v>
      </c>
      <c r="Z52" s="656"/>
      <c r="AA52" s="1461">
        <f t="shared" si="16"/>
        <v>0</v>
      </c>
      <c r="AB52" s="445" t="s">
        <v>601</v>
      </c>
    </row>
    <row r="53" spans="1:34" ht="26.25" thickBot="1">
      <c r="V53" s="482" t="s">
        <v>386</v>
      </c>
      <c r="W53" s="483" t="s">
        <v>387</v>
      </c>
      <c r="X53" s="488"/>
      <c r="Y53" s="485"/>
      <c r="Z53" s="484"/>
      <c r="AA53" s="486">
        <f>SUM(AA51:AA52)</f>
        <v>0</v>
      </c>
      <c r="AB53" s="445" t="s">
        <v>601</v>
      </c>
    </row>
    <row r="54" spans="1:34" s="502" customFormat="1" ht="16.5" thickTop="1" thickBot="1">
      <c r="B54" s="503"/>
      <c r="E54" s="560"/>
      <c r="H54" s="504"/>
      <c r="I54" s="503"/>
      <c r="P54" s="503"/>
      <c r="V54" s="1113" t="s">
        <v>12</v>
      </c>
      <c r="W54" s="1114" t="s">
        <v>336</v>
      </c>
      <c r="X54" s="1117"/>
      <c r="Y54" s="1116"/>
      <c r="Z54" s="1115"/>
      <c r="AA54" s="1323">
        <f>SUM(AA53,AA49,AA46,AA42,AA35,AA32,AA25+AA28)</f>
        <v>0</v>
      </c>
      <c r="AD54" s="503"/>
    </row>
    <row r="55" spans="1:34" s="502" customFormat="1" ht="13.5" thickBot="1">
      <c r="B55" s="503"/>
      <c r="E55" s="560"/>
      <c r="H55" s="504"/>
      <c r="I55" s="503"/>
      <c r="P55" s="503"/>
      <c r="V55" s="529"/>
      <c r="W55" s="530"/>
      <c r="X55" s="531"/>
      <c r="Y55" s="532"/>
      <c r="Z55" s="533"/>
      <c r="AA55" s="534"/>
      <c r="AD55" s="503"/>
    </row>
    <row r="56" spans="1:34" s="502" customFormat="1" ht="16.5" thickBot="1">
      <c r="B56" s="503"/>
      <c r="E56" s="560"/>
      <c r="H56" s="504"/>
      <c r="I56" s="503"/>
      <c r="P56" s="503"/>
      <c r="V56" s="1094" t="s">
        <v>15</v>
      </c>
      <c r="W56" s="1110" t="s">
        <v>23</v>
      </c>
      <c r="X56" s="1094"/>
      <c r="Y56" s="1094"/>
      <c r="Z56" s="1094"/>
      <c r="AA56" s="1094"/>
      <c r="AD56" s="503"/>
    </row>
    <row r="57" spans="1:34" s="502" customFormat="1">
      <c r="B57" s="503"/>
      <c r="E57" s="560"/>
      <c r="H57" s="504"/>
      <c r="I57" s="503"/>
      <c r="P57" s="503"/>
      <c r="V57" s="535" t="s">
        <v>409</v>
      </c>
      <c r="W57" s="536" t="s">
        <v>410</v>
      </c>
      <c r="X57" s="537"/>
      <c r="Y57" s="538"/>
      <c r="Z57" s="537"/>
      <c r="AA57" s="539"/>
      <c r="AD57" s="503"/>
    </row>
    <row r="58" spans="1:34" s="502" customFormat="1" ht="38.25">
      <c r="B58" s="503"/>
      <c r="E58" s="560"/>
      <c r="H58" s="504"/>
      <c r="I58" s="503"/>
      <c r="P58" s="503"/>
      <c r="V58" s="471" t="s">
        <v>411</v>
      </c>
      <c r="W58" s="518" t="s">
        <v>412</v>
      </c>
      <c r="X58" s="528">
        <v>116</v>
      </c>
      <c r="Y58" s="540" t="s">
        <v>98</v>
      </c>
      <c r="Z58" s="1328"/>
      <c r="AA58" s="475">
        <f>ROUND(Z58*X58,2)</f>
        <v>0</v>
      </c>
      <c r="AD58" s="503"/>
    </row>
    <row r="59" spans="1:34" s="502" customFormat="1" ht="13.5" thickBot="1">
      <c r="B59" s="503"/>
      <c r="E59" s="560"/>
      <c r="H59" s="504"/>
      <c r="I59" s="503"/>
      <c r="P59" s="503"/>
      <c r="V59" s="482" t="s">
        <v>409</v>
      </c>
      <c r="W59" s="483" t="s">
        <v>410</v>
      </c>
      <c r="X59" s="488"/>
      <c r="Y59" s="485"/>
      <c r="Z59" s="484"/>
      <c r="AA59" s="486">
        <f>AA58</f>
        <v>0</v>
      </c>
      <c r="AD59" s="503"/>
    </row>
    <row r="60" spans="1:34" s="502" customFormat="1" ht="16.5" thickTop="1" thickBot="1">
      <c r="B60" s="503"/>
      <c r="E60" s="560"/>
      <c r="H60" s="504"/>
      <c r="I60" s="503"/>
      <c r="P60" s="503"/>
      <c r="V60" s="1113" t="s">
        <v>15</v>
      </c>
      <c r="W60" s="1124" t="s">
        <v>23</v>
      </c>
      <c r="X60" s="1125"/>
      <c r="Y60" s="1126"/>
      <c r="Z60" s="1125"/>
      <c r="AA60" s="1323">
        <f>AA59</f>
        <v>0</v>
      </c>
      <c r="AD60" s="503"/>
    </row>
    <row r="61" spans="1:34" s="502" customFormat="1" ht="13.5" thickBot="1">
      <c r="B61" s="503"/>
      <c r="E61" s="560"/>
      <c r="H61" s="504"/>
      <c r="I61" s="503"/>
      <c r="P61" s="503"/>
      <c r="V61" s="529"/>
      <c r="W61" s="530"/>
      <c r="X61" s="541"/>
      <c r="Y61" s="542"/>
      <c r="Z61" s="541"/>
      <c r="AA61" s="543"/>
      <c r="AD61" s="503"/>
    </row>
    <row r="62" spans="1:34" s="1099" customFormat="1" ht="16.5" thickBot="1">
      <c r="A62" s="1094" t="s">
        <v>16</v>
      </c>
      <c r="B62" s="1095" t="s">
        <v>17</v>
      </c>
      <c r="C62" s="1096"/>
      <c r="D62" s="1097"/>
      <c r="E62" s="1096"/>
      <c r="F62" s="1098"/>
      <c r="H62" s="1100" t="s">
        <v>16</v>
      </c>
      <c r="I62" s="1095" t="s">
        <v>17</v>
      </c>
      <c r="J62" s="1096"/>
      <c r="K62" s="1097"/>
      <c r="L62" s="1096"/>
      <c r="M62" s="1098"/>
      <c r="O62" s="1094" t="s">
        <v>16</v>
      </c>
      <c r="P62" s="1095" t="s">
        <v>17</v>
      </c>
      <c r="Q62" s="1096"/>
      <c r="R62" s="1097"/>
      <c r="S62" s="1096"/>
      <c r="T62" s="1098"/>
      <c r="V62" s="1094" t="s">
        <v>16</v>
      </c>
      <c r="W62" s="1095" t="s">
        <v>17</v>
      </c>
      <c r="X62" s="1101"/>
      <c r="Y62" s="1097"/>
      <c r="Z62" s="1096"/>
      <c r="AA62" s="1098"/>
      <c r="AC62" s="1094" t="s">
        <v>16</v>
      </c>
      <c r="AD62" s="1095" t="s">
        <v>17</v>
      </c>
      <c r="AE62" s="1101"/>
      <c r="AF62" s="1097"/>
      <c r="AG62" s="1096"/>
      <c r="AH62" s="1098"/>
    </row>
    <row r="63" spans="1:34" s="502" customFormat="1">
      <c r="A63" s="463" t="s">
        <v>413</v>
      </c>
      <c r="B63" s="464" t="s">
        <v>414</v>
      </c>
      <c r="C63" s="465"/>
      <c r="D63" s="466"/>
      <c r="E63" s="467"/>
      <c r="F63" s="468"/>
      <c r="H63" s="469" t="s">
        <v>415</v>
      </c>
      <c r="I63" s="464" t="s">
        <v>416</v>
      </c>
      <c r="J63" s="465"/>
      <c r="K63" s="466"/>
      <c r="L63" s="467"/>
      <c r="M63" s="468"/>
      <c r="O63" s="511" t="s">
        <v>413</v>
      </c>
      <c r="P63" s="512" t="s">
        <v>414</v>
      </c>
      <c r="Q63" s="513"/>
      <c r="R63" s="514"/>
      <c r="S63" s="515"/>
      <c r="T63" s="516"/>
      <c r="V63" s="511" t="s">
        <v>415</v>
      </c>
      <c r="W63" s="512" t="s">
        <v>416</v>
      </c>
      <c r="X63" s="470"/>
      <c r="Y63" s="514"/>
      <c r="Z63" s="515"/>
      <c r="AA63" s="516"/>
      <c r="AC63" s="463" t="s">
        <v>413</v>
      </c>
      <c r="AD63" s="464" t="s">
        <v>414</v>
      </c>
      <c r="AE63" s="465"/>
      <c r="AF63" s="466"/>
      <c r="AG63" s="467"/>
      <c r="AH63" s="468"/>
    </row>
    <row r="64" spans="1:34" s="502" customFormat="1" ht="140.25">
      <c r="A64" s="471"/>
      <c r="B64" s="508" t="s">
        <v>417</v>
      </c>
      <c r="C64" s="477"/>
      <c r="D64" s="480"/>
      <c r="E64" s="526"/>
      <c r="F64" s="525"/>
      <c r="H64" s="476" t="s">
        <v>418</v>
      </c>
      <c r="I64" s="508" t="s">
        <v>419</v>
      </c>
      <c r="J64" s="526">
        <v>93</v>
      </c>
      <c r="K64" s="524" t="s">
        <v>48</v>
      </c>
      <c r="L64" s="656"/>
      <c r="M64" s="475">
        <f>ROUND(ROUND(L64,2)*J64,2)</f>
        <v>0</v>
      </c>
      <c r="O64" s="471" t="s">
        <v>420</v>
      </c>
      <c r="P64" s="506" t="s">
        <v>421</v>
      </c>
      <c r="Q64" s="477">
        <v>56</v>
      </c>
      <c r="R64" s="480" t="s">
        <v>98</v>
      </c>
      <c r="S64" s="656"/>
      <c r="T64" s="525">
        <f>ROUND(S64*Q64,2)</f>
        <v>0</v>
      </c>
      <c r="V64" s="471" t="s">
        <v>422</v>
      </c>
      <c r="W64" s="508" t="s">
        <v>423</v>
      </c>
      <c r="X64" s="526">
        <v>126</v>
      </c>
      <c r="Y64" s="524" t="s">
        <v>98</v>
      </c>
      <c r="Z64" s="656"/>
      <c r="AA64" s="475">
        <f>ROUND(Z64*X64,2)</f>
        <v>0</v>
      </c>
      <c r="AC64" s="471" t="s">
        <v>420</v>
      </c>
      <c r="AD64" s="508" t="s">
        <v>424</v>
      </c>
      <c r="AE64" s="477">
        <v>86</v>
      </c>
      <c r="AF64" s="480" t="s">
        <v>98</v>
      </c>
      <c r="AG64" s="656"/>
      <c r="AH64" s="475">
        <f>ROUND(AG64*AE64,2)</f>
        <v>0</v>
      </c>
    </row>
    <row r="65" spans="1:55" s="502" customFormat="1" ht="13.5" thickBot="1">
      <c r="A65" s="482" t="s">
        <v>413</v>
      </c>
      <c r="B65" s="483" t="s">
        <v>414</v>
      </c>
      <c r="C65" s="484"/>
      <c r="D65" s="485"/>
      <c r="E65" s="484"/>
      <c r="F65" s="486">
        <v>0</v>
      </c>
      <c r="H65" s="487" t="s">
        <v>415</v>
      </c>
      <c r="I65" s="483" t="s">
        <v>416</v>
      </c>
      <c r="J65" s="484"/>
      <c r="K65" s="485"/>
      <c r="L65" s="484"/>
      <c r="M65" s="486">
        <f>SUM(M64:M64)</f>
        <v>0</v>
      </c>
      <c r="O65" s="482" t="s">
        <v>413</v>
      </c>
      <c r="P65" s="483" t="s">
        <v>414</v>
      </c>
      <c r="Q65" s="484"/>
      <c r="R65" s="485"/>
      <c r="S65" s="484"/>
      <c r="T65" s="486">
        <f>T64</f>
        <v>0</v>
      </c>
      <c r="V65" s="482" t="s">
        <v>415</v>
      </c>
      <c r="W65" s="483" t="s">
        <v>416</v>
      </c>
      <c r="X65" s="488"/>
      <c r="Y65" s="485"/>
      <c r="Z65" s="484"/>
      <c r="AA65" s="486">
        <f>SUM(AA64:AA64)</f>
        <v>0</v>
      </c>
      <c r="AC65" s="482" t="s">
        <v>413</v>
      </c>
      <c r="AD65" s="483" t="s">
        <v>414</v>
      </c>
      <c r="AE65" s="484"/>
      <c r="AF65" s="485"/>
      <c r="AG65" s="484"/>
      <c r="AH65" s="486">
        <f>SUM(AH64:AH64)</f>
        <v>0</v>
      </c>
    </row>
    <row r="66" spans="1:55" s="502" customFormat="1" ht="16.5" thickTop="1" thickBot="1">
      <c r="A66" s="463" t="s">
        <v>415</v>
      </c>
      <c r="B66" s="464" t="s">
        <v>416</v>
      </c>
      <c r="C66" s="465"/>
      <c r="D66" s="466"/>
      <c r="E66" s="467"/>
      <c r="F66" s="468"/>
      <c r="H66" s="1123" t="s">
        <v>16</v>
      </c>
      <c r="I66" s="1114" t="s">
        <v>17</v>
      </c>
      <c r="J66" s="1115"/>
      <c r="K66" s="1116"/>
      <c r="L66" s="1115"/>
      <c r="M66" s="1323">
        <f>M65</f>
        <v>0</v>
      </c>
      <c r="O66" s="511" t="s">
        <v>415</v>
      </c>
      <c r="P66" s="512" t="s">
        <v>416</v>
      </c>
      <c r="Q66" s="513"/>
      <c r="R66" s="514"/>
      <c r="S66" s="515"/>
      <c r="T66" s="516"/>
      <c r="V66" s="511" t="s">
        <v>425</v>
      </c>
      <c r="W66" s="512" t="s">
        <v>426</v>
      </c>
      <c r="X66" s="470"/>
      <c r="Y66" s="514"/>
      <c r="Z66" s="515"/>
      <c r="AA66" s="516"/>
      <c r="AC66" s="463" t="s">
        <v>415</v>
      </c>
      <c r="AD66" s="464" t="s">
        <v>416</v>
      </c>
      <c r="AE66" s="465"/>
      <c r="AF66" s="466"/>
      <c r="AG66" s="467"/>
      <c r="AH66" s="468"/>
    </row>
    <row r="67" spans="1:55" s="502" customFormat="1" ht="102">
      <c r="A67" s="471" t="s">
        <v>427</v>
      </c>
      <c r="B67" s="508" t="s">
        <v>428</v>
      </c>
      <c r="C67" s="526">
        <v>80</v>
      </c>
      <c r="D67" s="524" t="s">
        <v>98</v>
      </c>
      <c r="E67" s="656"/>
      <c r="F67" s="525">
        <f>ROUND(E67*C67,2)</f>
        <v>0</v>
      </c>
      <c r="H67" s="504"/>
      <c r="I67" s="503"/>
      <c r="O67" s="471" t="s">
        <v>429</v>
      </c>
      <c r="P67" s="508" t="s">
        <v>430</v>
      </c>
      <c r="Q67" s="526">
        <v>56</v>
      </c>
      <c r="R67" s="524" t="s">
        <v>98</v>
      </c>
      <c r="S67" s="656"/>
      <c r="T67" s="525">
        <f>ROUND(S67*Q67,2)</f>
        <v>0</v>
      </c>
      <c r="V67" s="544" t="s">
        <v>431</v>
      </c>
      <c r="W67" s="545" t="s">
        <v>432</v>
      </c>
      <c r="X67" s="526">
        <v>2</v>
      </c>
      <c r="Y67" s="546" t="s">
        <v>48</v>
      </c>
      <c r="Z67" s="656"/>
      <c r="AA67" s="475">
        <f>ROUND(Z67*X67,2)</f>
        <v>0</v>
      </c>
      <c r="AC67" s="471" t="s">
        <v>418</v>
      </c>
      <c r="AD67" s="508" t="s">
        <v>419</v>
      </c>
      <c r="AE67" s="526">
        <v>41</v>
      </c>
      <c r="AF67" s="524" t="s">
        <v>48</v>
      </c>
      <c r="AG67" s="656"/>
      <c r="AH67" s="475">
        <f t="shared" ref="AH67:AH68" si="17">ROUND(AG67*AE67,2)</f>
        <v>0</v>
      </c>
    </row>
    <row r="68" spans="1:55" s="502" customFormat="1" ht="140.25">
      <c r="A68" s="482" t="s">
        <v>415</v>
      </c>
      <c r="B68" s="483" t="s">
        <v>416</v>
      </c>
      <c r="C68" s="484"/>
      <c r="D68" s="485"/>
      <c r="E68" s="484"/>
      <c r="F68" s="486">
        <f>F67</f>
        <v>0</v>
      </c>
      <c r="H68" s="504"/>
      <c r="I68" s="503"/>
      <c r="O68" s="471" t="s">
        <v>422</v>
      </c>
      <c r="P68" s="508" t="s">
        <v>433</v>
      </c>
      <c r="Q68" s="526">
        <v>56</v>
      </c>
      <c r="R68" s="524" t="s">
        <v>98</v>
      </c>
      <c r="S68" s="656"/>
      <c r="T68" s="525">
        <f t="shared" ref="T68:T69" si="18">ROUND(S68*Q68,2)</f>
        <v>0</v>
      </c>
      <c r="V68" s="482" t="s">
        <v>425</v>
      </c>
      <c r="W68" s="483" t="s">
        <v>426</v>
      </c>
      <c r="X68" s="488"/>
      <c r="Y68" s="485"/>
      <c r="Z68" s="484"/>
      <c r="AA68" s="486">
        <f>SUM(AA67:AA67)</f>
        <v>0</v>
      </c>
      <c r="AC68" s="471" t="s">
        <v>422</v>
      </c>
      <c r="AD68" s="508" t="s">
        <v>423</v>
      </c>
      <c r="AE68" s="526">
        <v>82</v>
      </c>
      <c r="AF68" s="524" t="s">
        <v>98</v>
      </c>
      <c r="AG68" s="656"/>
      <c r="AH68" s="475">
        <f t="shared" si="17"/>
        <v>0</v>
      </c>
    </row>
    <row r="69" spans="1:55" s="502" customFormat="1" ht="51">
      <c r="A69" s="511" t="s">
        <v>425</v>
      </c>
      <c r="B69" s="547" t="s">
        <v>426</v>
      </c>
      <c r="C69" s="548"/>
      <c r="D69" s="514"/>
      <c r="E69" s="1326"/>
      <c r="F69" s="549"/>
      <c r="H69" s="504"/>
      <c r="I69" s="503"/>
      <c r="O69" s="471" t="s">
        <v>434</v>
      </c>
      <c r="P69" s="506" t="s">
        <v>435</v>
      </c>
      <c r="Q69" s="526">
        <v>28</v>
      </c>
      <c r="R69" s="524" t="s">
        <v>48</v>
      </c>
      <c r="S69" s="656"/>
      <c r="T69" s="525">
        <f t="shared" si="18"/>
        <v>0</v>
      </c>
      <c r="V69" s="463" t="s">
        <v>436</v>
      </c>
      <c r="W69" s="464" t="s">
        <v>228</v>
      </c>
      <c r="X69" s="465"/>
      <c r="Y69" s="466"/>
      <c r="Z69" s="467"/>
      <c r="AA69" s="468"/>
      <c r="AC69" s="482" t="s">
        <v>415</v>
      </c>
      <c r="AD69" s="483" t="s">
        <v>416</v>
      </c>
      <c r="AE69" s="484"/>
      <c r="AF69" s="485"/>
      <c r="AG69" s="484"/>
      <c r="AH69" s="486">
        <f>SUM(AH67:AH68)</f>
        <v>0</v>
      </c>
    </row>
    <row r="70" spans="1:55" s="502" customFormat="1" ht="76.5">
      <c r="A70" s="544" t="s">
        <v>431</v>
      </c>
      <c r="B70" s="545" t="s">
        <v>432</v>
      </c>
      <c r="C70" s="526">
        <v>2</v>
      </c>
      <c r="D70" s="546" t="s">
        <v>48</v>
      </c>
      <c r="E70" s="656"/>
      <c r="F70" s="525">
        <f>ROUND(E70*C70,2)</f>
        <v>0</v>
      </c>
      <c r="H70" s="504"/>
      <c r="I70" s="503"/>
      <c r="O70" s="482" t="s">
        <v>415</v>
      </c>
      <c r="P70" s="483" t="s">
        <v>416</v>
      </c>
      <c r="Q70" s="484"/>
      <c r="R70" s="485"/>
      <c r="S70" s="484"/>
      <c r="T70" s="486">
        <f>SUM(T67:T69)</f>
        <v>0</v>
      </c>
      <c r="V70" s="471" t="s">
        <v>437</v>
      </c>
      <c r="W70" s="508" t="s">
        <v>125</v>
      </c>
      <c r="X70" s="492">
        <v>2</v>
      </c>
      <c r="Y70" s="507" t="s">
        <v>48</v>
      </c>
      <c r="Z70" s="644"/>
      <c r="AA70" s="525">
        <f>ROUND(Z70*X70,2)</f>
        <v>0</v>
      </c>
      <c r="AC70" s="511" t="s">
        <v>425</v>
      </c>
      <c r="AD70" s="512" t="s">
        <v>426</v>
      </c>
      <c r="AE70" s="470"/>
      <c r="AF70" s="514"/>
      <c r="AG70" s="515"/>
      <c r="AH70" s="516"/>
    </row>
    <row r="71" spans="1:55" s="502" customFormat="1" ht="77.25" thickBot="1">
      <c r="A71" s="482" t="s">
        <v>425</v>
      </c>
      <c r="B71" s="483" t="s">
        <v>426</v>
      </c>
      <c r="C71" s="550"/>
      <c r="D71" s="551"/>
      <c r="E71" s="550"/>
      <c r="F71" s="486">
        <f>SUM(F70:F70)</f>
        <v>0</v>
      </c>
      <c r="H71" s="504"/>
      <c r="I71" s="503"/>
      <c r="O71" s="511" t="s">
        <v>425</v>
      </c>
      <c r="P71" s="512" t="s">
        <v>426</v>
      </c>
      <c r="Q71" s="513"/>
      <c r="R71" s="514"/>
      <c r="S71" s="515"/>
      <c r="T71" s="516"/>
      <c r="V71" s="482" t="s">
        <v>436</v>
      </c>
      <c r="W71" s="483" t="s">
        <v>228</v>
      </c>
      <c r="X71" s="484"/>
      <c r="Y71" s="485"/>
      <c r="Z71" s="484"/>
      <c r="AA71" s="486">
        <f>SUM(AA70:AA70)</f>
        <v>0</v>
      </c>
      <c r="AC71" s="544" t="s">
        <v>431</v>
      </c>
      <c r="AD71" s="545" t="s">
        <v>432</v>
      </c>
      <c r="AE71" s="526">
        <v>1</v>
      </c>
      <c r="AF71" s="546" t="s">
        <v>48</v>
      </c>
      <c r="AG71" s="656"/>
      <c r="AH71" s="475">
        <f>ROUND(AG71*AE71,2)</f>
        <v>0</v>
      </c>
    </row>
    <row r="72" spans="1:55" s="552" customFormat="1" ht="78" thickTop="1" thickBot="1">
      <c r="A72" s="497" t="s">
        <v>16</v>
      </c>
      <c r="B72" s="498" t="s">
        <v>17</v>
      </c>
      <c r="C72" s="499"/>
      <c r="D72" s="500"/>
      <c r="E72" s="499"/>
      <c r="F72" s="1324">
        <f>SUM(F65+F68+F71)</f>
        <v>0</v>
      </c>
      <c r="G72" s="502"/>
      <c r="H72" s="504"/>
      <c r="I72" s="503"/>
      <c r="J72" s="502"/>
      <c r="K72" s="502"/>
      <c r="L72" s="502"/>
      <c r="M72" s="502"/>
      <c r="N72" s="502"/>
      <c r="O72" s="544" t="s">
        <v>438</v>
      </c>
      <c r="P72" s="2036" t="s">
        <v>919</v>
      </c>
      <c r="Q72" s="526">
        <v>3</v>
      </c>
      <c r="R72" s="546" t="s">
        <v>48</v>
      </c>
      <c r="S72" s="656"/>
      <c r="T72" s="525">
        <f t="shared" ref="T72:T74" si="19">ROUND(S72*Q72,2)</f>
        <v>0</v>
      </c>
      <c r="U72" s="502"/>
      <c r="V72" s="497" t="s">
        <v>16</v>
      </c>
      <c r="W72" s="498" t="s">
        <v>17</v>
      </c>
      <c r="X72" s="505"/>
      <c r="Y72" s="500"/>
      <c r="Z72" s="499"/>
      <c r="AA72" s="1324">
        <f>SUM(AA71+AA65+AA68)</f>
        <v>0</v>
      </c>
      <c r="AB72" s="502"/>
      <c r="AC72" s="482" t="s">
        <v>425</v>
      </c>
      <c r="AD72" s="483" t="s">
        <v>426</v>
      </c>
      <c r="AE72" s="488"/>
      <c r="AF72" s="485"/>
      <c r="AG72" s="484"/>
      <c r="AH72" s="486">
        <f>SUM(AH71:AH71)</f>
        <v>0</v>
      </c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2"/>
      <c r="AT72" s="502"/>
      <c r="AU72" s="502"/>
      <c r="AV72" s="502"/>
      <c r="AW72" s="502"/>
      <c r="AX72" s="502"/>
      <c r="AY72" s="502"/>
      <c r="AZ72" s="502"/>
      <c r="BA72" s="502"/>
      <c r="BB72" s="502"/>
      <c r="BC72" s="502"/>
    </row>
    <row r="73" spans="1:55" s="502" customFormat="1" ht="90.75" thickTop="1" thickBot="1">
      <c r="B73" s="503"/>
      <c r="E73" s="560"/>
      <c r="H73" s="504"/>
      <c r="I73" s="503"/>
      <c r="O73" s="544" t="s">
        <v>439</v>
      </c>
      <c r="P73" s="2036" t="s">
        <v>921</v>
      </c>
      <c r="Q73" s="526">
        <v>1</v>
      </c>
      <c r="R73" s="546" t="s">
        <v>48</v>
      </c>
      <c r="S73" s="656"/>
      <c r="T73" s="525">
        <f t="shared" si="19"/>
        <v>0</v>
      </c>
      <c r="W73" s="503"/>
      <c r="AC73" s="1113" t="s">
        <v>16</v>
      </c>
      <c r="AD73" s="1114" t="s">
        <v>17</v>
      </c>
      <c r="AE73" s="1117"/>
      <c r="AF73" s="1116"/>
      <c r="AG73" s="1115"/>
      <c r="AH73" s="1323">
        <f>SUM(AH65+AH69+AH72)</f>
        <v>0</v>
      </c>
    </row>
    <row r="74" spans="1:55" s="502" customFormat="1" ht="89.25">
      <c r="B74" s="503"/>
      <c r="E74" s="560"/>
      <c r="H74" s="504"/>
      <c r="I74" s="503"/>
      <c r="O74" s="544" t="s">
        <v>440</v>
      </c>
      <c r="P74" s="2036" t="s">
        <v>920</v>
      </c>
      <c r="Q74" s="526">
        <v>2</v>
      </c>
      <c r="R74" s="546" t="s">
        <v>48</v>
      </c>
      <c r="S74" s="656"/>
      <c r="T74" s="525">
        <f t="shared" si="19"/>
        <v>0</v>
      </c>
      <c r="W74" s="503"/>
      <c r="AD74" s="503"/>
    </row>
    <row r="75" spans="1:55" s="502" customFormat="1" ht="13.5" thickBot="1">
      <c r="B75" s="503"/>
      <c r="E75" s="560"/>
      <c r="H75" s="504"/>
      <c r="I75" s="503"/>
      <c r="O75" s="482" t="s">
        <v>425</v>
      </c>
      <c r="P75" s="483" t="s">
        <v>426</v>
      </c>
      <c r="Q75" s="484"/>
      <c r="R75" s="485"/>
      <c r="S75" s="484"/>
      <c r="T75" s="486">
        <f>SUM(T72:T74)</f>
        <v>0</v>
      </c>
      <c r="W75" s="503"/>
      <c r="AD75" s="503"/>
    </row>
    <row r="76" spans="1:55" s="502" customFormat="1" ht="14.25" thickTop="1" thickBot="1">
      <c r="B76" s="503"/>
      <c r="E76" s="560"/>
      <c r="H76" s="504"/>
      <c r="I76" s="503"/>
      <c r="O76" s="497" t="s">
        <v>16</v>
      </c>
      <c r="P76" s="498" t="s">
        <v>17</v>
      </c>
      <c r="Q76" s="499"/>
      <c r="R76" s="500"/>
      <c r="S76" s="499"/>
      <c r="T76" s="1324">
        <f>SUM(T65+T70+T75)</f>
        <v>0</v>
      </c>
      <c r="W76" s="503"/>
      <c r="AD76" s="503"/>
    </row>
    <row r="77" spans="1:55" s="502" customFormat="1" ht="13.5" thickBot="1">
      <c r="B77" s="503"/>
      <c r="E77" s="560"/>
      <c r="H77" s="504"/>
      <c r="I77" s="503"/>
      <c r="P77" s="503"/>
      <c r="W77" s="503"/>
      <c r="AD77" s="503"/>
    </row>
    <row r="78" spans="1:55" s="1099" customFormat="1" ht="16.5" thickBot="1">
      <c r="A78" s="1094">
        <v>5</v>
      </c>
      <c r="B78" s="1095" t="s">
        <v>251</v>
      </c>
      <c r="C78" s="1096"/>
      <c r="D78" s="1097"/>
      <c r="E78" s="1096"/>
      <c r="F78" s="1098"/>
      <c r="H78" s="1100">
        <v>5</v>
      </c>
      <c r="I78" s="1095" t="s">
        <v>251</v>
      </c>
      <c r="J78" s="1096"/>
      <c r="K78" s="1097"/>
      <c r="L78" s="1096"/>
      <c r="M78" s="1098"/>
      <c r="O78" s="1094">
        <v>5</v>
      </c>
      <c r="P78" s="1095" t="s">
        <v>251</v>
      </c>
      <c r="Q78" s="1096"/>
      <c r="R78" s="1097"/>
      <c r="S78" s="1096"/>
      <c r="T78" s="1098"/>
      <c r="V78" s="1094">
        <v>5</v>
      </c>
      <c r="W78" s="1095" t="s">
        <v>251</v>
      </c>
      <c r="X78" s="1096"/>
      <c r="Y78" s="1097"/>
      <c r="Z78" s="1096"/>
      <c r="AA78" s="1098"/>
      <c r="AC78" s="1094">
        <v>5</v>
      </c>
      <c r="AD78" s="1095" t="s">
        <v>251</v>
      </c>
      <c r="AE78" s="1096"/>
      <c r="AF78" s="1097"/>
      <c r="AG78" s="1096"/>
      <c r="AH78" s="1098"/>
    </row>
    <row r="79" spans="1:55" s="502" customFormat="1">
      <c r="A79" s="463" t="s">
        <v>441</v>
      </c>
      <c r="B79" s="464" t="s">
        <v>442</v>
      </c>
      <c r="C79" s="465"/>
      <c r="D79" s="466"/>
      <c r="E79" s="467"/>
      <c r="F79" s="468"/>
      <c r="H79" s="469" t="s">
        <v>441</v>
      </c>
      <c r="I79" s="464" t="s">
        <v>442</v>
      </c>
      <c r="J79" s="465"/>
      <c r="K79" s="466"/>
      <c r="L79" s="467"/>
      <c r="M79" s="468"/>
      <c r="O79" s="511" t="s">
        <v>441</v>
      </c>
      <c r="P79" s="512" t="s">
        <v>442</v>
      </c>
      <c r="Q79" s="513"/>
      <c r="R79" s="514"/>
      <c r="S79" s="515"/>
      <c r="T79" s="516"/>
      <c r="V79" s="511" t="s">
        <v>441</v>
      </c>
      <c r="W79" s="512" t="s">
        <v>442</v>
      </c>
      <c r="X79" s="470"/>
      <c r="Y79" s="514"/>
      <c r="Z79" s="515"/>
      <c r="AA79" s="516"/>
      <c r="AC79" s="463" t="s">
        <v>441</v>
      </c>
      <c r="AD79" s="464" t="s">
        <v>442</v>
      </c>
      <c r="AE79" s="465"/>
      <c r="AF79" s="466"/>
      <c r="AG79" s="467"/>
      <c r="AH79" s="468"/>
    </row>
    <row r="80" spans="1:55" s="502" customFormat="1" ht="38.25">
      <c r="A80" s="471" t="s">
        <v>443</v>
      </c>
      <c r="B80" s="472" t="s">
        <v>444</v>
      </c>
      <c r="C80" s="473">
        <v>104</v>
      </c>
      <c r="D80" s="474" t="s">
        <v>355</v>
      </c>
      <c r="E80" s="1327"/>
      <c r="F80" s="525">
        <f>ROUND(E80*C80,2)</f>
        <v>0</v>
      </c>
      <c r="H80" s="476" t="s">
        <v>443</v>
      </c>
      <c r="I80" s="472" t="s">
        <v>444</v>
      </c>
      <c r="J80" s="473">
        <v>52</v>
      </c>
      <c r="K80" s="474" t="s">
        <v>355</v>
      </c>
      <c r="L80" s="1327"/>
      <c r="M80" s="475">
        <f>ROUND(ROUND(L80,2)*J80,2)</f>
        <v>0</v>
      </c>
      <c r="O80" s="471" t="s">
        <v>445</v>
      </c>
      <c r="P80" s="518" t="s">
        <v>446</v>
      </c>
      <c r="Q80" s="477">
        <v>22.5</v>
      </c>
      <c r="R80" s="474" t="s">
        <v>355</v>
      </c>
      <c r="S80" s="1327"/>
      <c r="T80" s="525">
        <f t="shared" ref="T80:T84" si="20">ROUND(S80*Q80,2)</f>
        <v>0</v>
      </c>
      <c r="V80" s="471" t="s">
        <v>447</v>
      </c>
      <c r="W80" s="472" t="s">
        <v>448</v>
      </c>
      <c r="X80" s="473">
        <f>120</f>
        <v>120</v>
      </c>
      <c r="Y80" s="474" t="s">
        <v>355</v>
      </c>
      <c r="Z80" s="1327"/>
      <c r="AA80" s="475">
        <f t="shared" ref="AA80:AA84" si="21">ROUND(Z80*X80,2)</f>
        <v>0</v>
      </c>
      <c r="AC80" s="471" t="s">
        <v>443</v>
      </c>
      <c r="AD80" s="472" t="s">
        <v>444</v>
      </c>
      <c r="AE80" s="473">
        <v>42</v>
      </c>
      <c r="AF80" s="474" t="s">
        <v>355</v>
      </c>
      <c r="AG80" s="1327"/>
      <c r="AH80" s="475">
        <f t="shared" ref="AH80:AH82" si="22">ROUND(AG80*AE80,2)</f>
        <v>0</v>
      </c>
    </row>
    <row r="81" spans="1:34" s="502" customFormat="1" ht="51">
      <c r="A81" s="471" t="s">
        <v>449</v>
      </c>
      <c r="B81" s="472" t="s">
        <v>450</v>
      </c>
      <c r="C81" s="473">
        <v>2</v>
      </c>
      <c r="D81" s="474" t="s">
        <v>355</v>
      </c>
      <c r="E81" s="1327"/>
      <c r="F81" s="525">
        <f>ROUND(E81*C81,2)</f>
        <v>0</v>
      </c>
      <c r="H81" s="487" t="s">
        <v>441</v>
      </c>
      <c r="I81" s="483" t="s">
        <v>442</v>
      </c>
      <c r="J81" s="484"/>
      <c r="K81" s="485"/>
      <c r="L81" s="484"/>
      <c r="M81" s="486">
        <f>M80</f>
        <v>0</v>
      </c>
      <c r="O81" s="471" t="s">
        <v>451</v>
      </c>
      <c r="P81" s="518" t="s">
        <v>452</v>
      </c>
      <c r="Q81" s="477">
        <f>65*2</f>
        <v>130</v>
      </c>
      <c r="R81" s="474" t="s">
        <v>355</v>
      </c>
      <c r="S81" s="1327"/>
      <c r="T81" s="525">
        <f t="shared" si="20"/>
        <v>0</v>
      </c>
      <c r="V81" s="471" t="s">
        <v>443</v>
      </c>
      <c r="W81" s="472" t="s">
        <v>444</v>
      </c>
      <c r="X81" s="473">
        <f>5*2*0.5</f>
        <v>5</v>
      </c>
      <c r="Y81" s="474" t="s">
        <v>355</v>
      </c>
      <c r="Z81" s="1327"/>
      <c r="AA81" s="475">
        <f t="shared" si="21"/>
        <v>0</v>
      </c>
      <c r="AC81" s="471" t="s">
        <v>449</v>
      </c>
      <c r="AD81" s="472" t="s">
        <v>450</v>
      </c>
      <c r="AE81" s="473">
        <v>10</v>
      </c>
      <c r="AF81" s="474" t="s">
        <v>355</v>
      </c>
      <c r="AG81" s="1327"/>
      <c r="AH81" s="475">
        <f t="shared" si="22"/>
        <v>0</v>
      </c>
    </row>
    <row r="82" spans="1:34" s="502" customFormat="1" ht="38.25">
      <c r="A82" s="471" t="s">
        <v>453</v>
      </c>
      <c r="B82" s="518" t="s">
        <v>454</v>
      </c>
      <c r="C82" s="473">
        <v>102</v>
      </c>
      <c r="D82" s="474" t="s">
        <v>355</v>
      </c>
      <c r="E82" s="641"/>
      <c r="F82" s="525">
        <f>ROUND(E82*C82,2)</f>
        <v>0</v>
      </c>
      <c r="H82" s="469" t="s">
        <v>455</v>
      </c>
      <c r="I82" s="464" t="s">
        <v>456</v>
      </c>
      <c r="J82" s="465"/>
      <c r="K82" s="466"/>
      <c r="L82" s="467"/>
      <c r="M82" s="468"/>
      <c r="O82" s="471" t="s">
        <v>457</v>
      </c>
      <c r="P82" s="518" t="s">
        <v>458</v>
      </c>
      <c r="Q82" s="477">
        <v>185</v>
      </c>
      <c r="R82" s="474" t="s">
        <v>355</v>
      </c>
      <c r="S82" s="1327"/>
      <c r="T82" s="525">
        <f t="shared" si="20"/>
        <v>0</v>
      </c>
      <c r="V82" s="471" t="s">
        <v>451</v>
      </c>
      <c r="W82" s="518" t="s">
        <v>459</v>
      </c>
      <c r="X82" s="477">
        <v>735</v>
      </c>
      <c r="Y82" s="474" t="s">
        <v>355</v>
      </c>
      <c r="Z82" s="1327"/>
      <c r="AA82" s="475">
        <f t="shared" si="21"/>
        <v>0</v>
      </c>
      <c r="AC82" s="471" t="s">
        <v>453</v>
      </c>
      <c r="AD82" s="518" t="s">
        <v>454</v>
      </c>
      <c r="AE82" s="473">
        <v>88.5</v>
      </c>
      <c r="AF82" s="474" t="s">
        <v>355</v>
      </c>
      <c r="AG82" s="641"/>
      <c r="AH82" s="475">
        <f t="shared" si="22"/>
        <v>0</v>
      </c>
    </row>
    <row r="83" spans="1:34" s="502" customFormat="1" ht="51">
      <c r="A83" s="482" t="s">
        <v>441</v>
      </c>
      <c r="B83" s="483" t="s">
        <v>442</v>
      </c>
      <c r="C83" s="484"/>
      <c r="D83" s="485"/>
      <c r="E83" s="484"/>
      <c r="F83" s="486">
        <f>SUM(F80:F82)</f>
        <v>0</v>
      </c>
      <c r="H83" s="476" t="s">
        <v>460</v>
      </c>
      <c r="I83" s="472" t="s">
        <v>461</v>
      </c>
      <c r="J83" s="473">
        <v>15</v>
      </c>
      <c r="K83" s="474" t="s">
        <v>340</v>
      </c>
      <c r="L83" s="641"/>
      <c r="M83" s="475">
        <f>ROUND(ROUND(L83,2)*J83,2)</f>
        <v>0</v>
      </c>
      <c r="O83" s="471" t="s">
        <v>462</v>
      </c>
      <c r="P83" s="518" t="s">
        <v>463</v>
      </c>
      <c r="Q83" s="477">
        <v>22</v>
      </c>
      <c r="R83" s="474" t="s">
        <v>48</v>
      </c>
      <c r="S83" s="1327"/>
      <c r="T83" s="525">
        <f t="shared" si="20"/>
        <v>0</v>
      </c>
      <c r="V83" s="471" t="s">
        <v>464</v>
      </c>
      <c r="W83" s="518" t="s">
        <v>465</v>
      </c>
      <c r="X83" s="477">
        <v>295</v>
      </c>
      <c r="Y83" s="474" t="s">
        <v>355</v>
      </c>
      <c r="Z83" s="1327"/>
      <c r="AA83" s="475">
        <f t="shared" si="21"/>
        <v>0</v>
      </c>
      <c r="AC83" s="482" t="s">
        <v>441</v>
      </c>
      <c r="AD83" s="483" t="s">
        <v>442</v>
      </c>
      <c r="AE83" s="484"/>
      <c r="AF83" s="485"/>
      <c r="AG83" s="484"/>
      <c r="AH83" s="486">
        <f>SUM(AH80:AH82)</f>
        <v>0</v>
      </c>
    </row>
    <row r="84" spans="1:34" s="502" customFormat="1" ht="89.25">
      <c r="A84" s="463" t="s">
        <v>466</v>
      </c>
      <c r="B84" s="464" t="s">
        <v>467</v>
      </c>
      <c r="C84" s="465"/>
      <c r="D84" s="466"/>
      <c r="E84" s="467"/>
      <c r="F84" s="468"/>
      <c r="H84" s="476" t="s">
        <v>468</v>
      </c>
      <c r="I84" s="472" t="s">
        <v>469</v>
      </c>
      <c r="J84" s="528">
        <v>235</v>
      </c>
      <c r="K84" s="540" t="s">
        <v>340</v>
      </c>
      <c r="L84" s="1328"/>
      <c r="M84" s="475">
        <f>ROUND(ROUND(L84,2)*J84,2)</f>
        <v>0</v>
      </c>
      <c r="O84" s="471" t="s">
        <v>470</v>
      </c>
      <c r="P84" s="518" t="s">
        <v>471</v>
      </c>
      <c r="Q84" s="477">
        <v>72</v>
      </c>
      <c r="R84" s="474" t="s">
        <v>98</v>
      </c>
      <c r="S84" s="1327"/>
      <c r="T84" s="525">
        <f t="shared" si="20"/>
        <v>0</v>
      </c>
      <c r="V84" s="471" t="s">
        <v>462</v>
      </c>
      <c r="W84" s="518" t="s">
        <v>463</v>
      </c>
      <c r="X84" s="477">
        <f>29+13</f>
        <v>42</v>
      </c>
      <c r="Y84" s="474" t="s">
        <v>48</v>
      </c>
      <c r="Z84" s="1327"/>
      <c r="AA84" s="475">
        <f t="shared" si="21"/>
        <v>0</v>
      </c>
      <c r="AC84" s="463" t="s">
        <v>466</v>
      </c>
      <c r="AD84" s="464" t="s">
        <v>467</v>
      </c>
      <c r="AE84" s="465"/>
      <c r="AF84" s="466"/>
      <c r="AG84" s="467"/>
      <c r="AH84" s="468"/>
    </row>
    <row r="85" spans="1:34" s="502" customFormat="1" ht="51">
      <c r="A85" s="471" t="s">
        <v>472</v>
      </c>
      <c r="B85" s="472" t="s">
        <v>473</v>
      </c>
      <c r="C85" s="477">
        <v>3800</v>
      </c>
      <c r="D85" s="474" t="s">
        <v>474</v>
      </c>
      <c r="E85" s="641"/>
      <c r="F85" s="525">
        <f>ROUND(E85*C85,2)</f>
        <v>0</v>
      </c>
      <c r="H85" s="487" t="s">
        <v>455</v>
      </c>
      <c r="I85" s="483" t="s">
        <v>456</v>
      </c>
      <c r="J85" s="484"/>
      <c r="K85" s="485"/>
      <c r="L85" s="484"/>
      <c r="M85" s="486">
        <f>SUM(M83:M84)</f>
        <v>0</v>
      </c>
      <c r="O85" s="482" t="s">
        <v>441</v>
      </c>
      <c r="P85" s="483" t="s">
        <v>442</v>
      </c>
      <c r="Q85" s="484"/>
      <c r="R85" s="485"/>
      <c r="S85" s="484"/>
      <c r="T85" s="486">
        <f>SUM(T80:T84)</f>
        <v>0</v>
      </c>
      <c r="V85" s="471" t="s">
        <v>475</v>
      </c>
      <c r="W85" s="518" t="s">
        <v>476</v>
      </c>
      <c r="X85" s="477">
        <v>120</v>
      </c>
      <c r="Y85" s="474" t="s">
        <v>29</v>
      </c>
      <c r="Z85" s="1327"/>
      <c r="AA85" s="525">
        <f t="shared" ref="AA85" si="23">ROUND(Z85*X85,2)</f>
        <v>0</v>
      </c>
      <c r="AC85" s="471" t="s">
        <v>472</v>
      </c>
      <c r="AD85" s="472" t="s">
        <v>473</v>
      </c>
      <c r="AE85" s="477">
        <v>3250</v>
      </c>
      <c r="AF85" s="474" t="s">
        <v>474</v>
      </c>
      <c r="AG85" s="641"/>
      <c r="AH85" s="475">
        <f>ROUND(AG85*AE85,2)</f>
        <v>0</v>
      </c>
    </row>
    <row r="86" spans="1:34" s="502" customFormat="1" ht="63.75">
      <c r="A86" s="471" t="s">
        <v>477</v>
      </c>
      <c r="B86" s="472" t="s">
        <v>478</v>
      </c>
      <c r="C86" s="473">
        <v>80</v>
      </c>
      <c r="D86" s="474" t="s">
        <v>98</v>
      </c>
      <c r="E86" s="641"/>
      <c r="F86" s="525">
        <f>ROUND(E86*C86,2)</f>
        <v>0</v>
      </c>
      <c r="H86" s="469" t="s">
        <v>479</v>
      </c>
      <c r="I86" s="464" t="s">
        <v>480</v>
      </c>
      <c r="J86" s="465"/>
      <c r="K86" s="466"/>
      <c r="L86" s="467"/>
      <c r="M86" s="468"/>
      <c r="O86" s="511" t="s">
        <v>466</v>
      </c>
      <c r="P86" s="512" t="s">
        <v>467</v>
      </c>
      <c r="Q86" s="513"/>
      <c r="R86" s="514"/>
      <c r="S86" s="515"/>
      <c r="T86" s="516"/>
      <c r="V86" s="482" t="s">
        <v>441</v>
      </c>
      <c r="W86" s="483" t="s">
        <v>442</v>
      </c>
      <c r="X86" s="488"/>
      <c r="Y86" s="485"/>
      <c r="Z86" s="484"/>
      <c r="AA86" s="486">
        <f>SUM(AA80:AA85)</f>
        <v>0</v>
      </c>
      <c r="AC86" s="471" t="s">
        <v>481</v>
      </c>
      <c r="AD86" s="472" t="s">
        <v>482</v>
      </c>
      <c r="AE86" s="477">
        <v>420</v>
      </c>
      <c r="AF86" s="474" t="s">
        <v>474</v>
      </c>
      <c r="AG86" s="641"/>
      <c r="AH86" s="475">
        <f>ROUND(AG86*AE86,2)</f>
        <v>0</v>
      </c>
    </row>
    <row r="87" spans="1:34" s="502" customFormat="1" ht="51">
      <c r="A87" s="482" t="s">
        <v>466</v>
      </c>
      <c r="B87" s="483" t="s">
        <v>467</v>
      </c>
      <c r="C87" s="484"/>
      <c r="D87" s="485"/>
      <c r="E87" s="484"/>
      <c r="F87" s="486">
        <f>SUM(F85:F86)</f>
        <v>0</v>
      </c>
      <c r="H87" s="553" t="s">
        <v>483</v>
      </c>
      <c r="I87" s="554" t="s">
        <v>484</v>
      </c>
      <c r="J87" s="555">
        <v>93.3</v>
      </c>
      <c r="K87" s="1394" t="s">
        <v>98</v>
      </c>
      <c r="L87" s="1331"/>
      <c r="M87" s="475">
        <f>ROUND(ROUND(L87,2)*J87,2)</f>
        <v>0</v>
      </c>
      <c r="O87" s="471" t="s">
        <v>472</v>
      </c>
      <c r="P87" s="518" t="s">
        <v>473</v>
      </c>
      <c r="Q87" s="477">
        <v>1867</v>
      </c>
      <c r="R87" s="474" t="s">
        <v>474</v>
      </c>
      <c r="S87" s="1327"/>
      <c r="T87" s="525">
        <f t="shared" ref="T87:T91" si="24">ROUND(S87*Q87,2)</f>
        <v>0</v>
      </c>
      <c r="V87" s="511" t="s">
        <v>466</v>
      </c>
      <c r="W87" s="512" t="s">
        <v>467</v>
      </c>
      <c r="X87" s="470"/>
      <c r="Y87" s="514"/>
      <c r="Z87" s="515"/>
      <c r="AA87" s="516"/>
      <c r="AC87" s="471" t="s">
        <v>477</v>
      </c>
      <c r="AD87" s="472" t="s">
        <v>478</v>
      </c>
      <c r="AE87" s="473">
        <v>82</v>
      </c>
      <c r="AF87" s="474" t="s">
        <v>98</v>
      </c>
      <c r="AG87" s="641"/>
      <c r="AH87" s="475">
        <f>ROUND(AG87*AE87,2)</f>
        <v>0</v>
      </c>
    </row>
    <row r="88" spans="1:34" s="502" customFormat="1" ht="63.75">
      <c r="A88" s="463" t="s">
        <v>455</v>
      </c>
      <c r="B88" s="464" t="s">
        <v>456</v>
      </c>
      <c r="C88" s="465"/>
      <c r="D88" s="466"/>
      <c r="E88" s="467"/>
      <c r="F88" s="468"/>
      <c r="H88" s="476" t="s">
        <v>485</v>
      </c>
      <c r="I88" s="508" t="s">
        <v>486</v>
      </c>
      <c r="J88" s="557">
        <v>1</v>
      </c>
      <c r="K88" s="507" t="s">
        <v>48</v>
      </c>
      <c r="L88" s="662"/>
      <c r="M88" s="475">
        <f>ROUND(ROUND(L88,2)*J88,2)</f>
        <v>0</v>
      </c>
      <c r="O88" s="471" t="s">
        <v>481</v>
      </c>
      <c r="P88" s="518" t="s">
        <v>482</v>
      </c>
      <c r="Q88" s="477">
        <v>12481</v>
      </c>
      <c r="R88" s="474" t="s">
        <v>474</v>
      </c>
      <c r="S88" s="1327"/>
      <c r="T88" s="525">
        <f t="shared" si="24"/>
        <v>0</v>
      </c>
      <c r="V88" s="471" t="s">
        <v>472</v>
      </c>
      <c r="W88" s="518" t="s">
        <v>473</v>
      </c>
      <c r="X88" s="477">
        <v>5994</v>
      </c>
      <c r="Y88" s="474" t="s">
        <v>474</v>
      </c>
      <c r="Z88" s="1327"/>
      <c r="AA88" s="525">
        <f t="shared" ref="AA88:AA92" si="25">ROUND(Z88*X88,2)</f>
        <v>0</v>
      </c>
      <c r="AC88" s="482" t="s">
        <v>466</v>
      </c>
      <c r="AD88" s="483" t="s">
        <v>467</v>
      </c>
      <c r="AE88" s="484"/>
      <c r="AF88" s="485"/>
      <c r="AG88" s="484"/>
      <c r="AH88" s="486">
        <f>SUM(AH85:AH87)</f>
        <v>0</v>
      </c>
    </row>
    <row r="89" spans="1:34" s="502" customFormat="1" ht="63.75">
      <c r="A89" s="471" t="s">
        <v>460</v>
      </c>
      <c r="B89" s="472" t="s">
        <v>487</v>
      </c>
      <c r="C89" s="473">
        <v>5</v>
      </c>
      <c r="D89" s="474" t="s">
        <v>340</v>
      </c>
      <c r="E89" s="641"/>
      <c r="F89" s="525">
        <f>ROUND(E89*C89,2)</f>
        <v>0</v>
      </c>
      <c r="H89" s="476" t="s">
        <v>488</v>
      </c>
      <c r="I89" s="478" t="s">
        <v>489</v>
      </c>
      <c r="J89" s="479">
        <v>4</v>
      </c>
      <c r="K89" s="480" t="s">
        <v>48</v>
      </c>
      <c r="L89" s="642"/>
      <c r="M89" s="475">
        <f>ROUND(ROUND(L89,2)*J89,2)</f>
        <v>0</v>
      </c>
      <c r="O89" s="471" t="s">
        <v>490</v>
      </c>
      <c r="P89" s="518" t="s">
        <v>867</v>
      </c>
      <c r="Q89" s="477">
        <v>859</v>
      </c>
      <c r="R89" s="474" t="s">
        <v>474</v>
      </c>
      <c r="S89" s="1327"/>
      <c r="T89" s="525">
        <f t="shared" si="24"/>
        <v>0</v>
      </c>
      <c r="V89" s="471" t="s">
        <v>481</v>
      </c>
      <c r="W89" s="518" t="s">
        <v>482</v>
      </c>
      <c r="X89" s="477">
        <v>60943</v>
      </c>
      <c r="Y89" s="474" t="s">
        <v>474</v>
      </c>
      <c r="Z89" s="1327"/>
      <c r="AA89" s="525">
        <f t="shared" si="25"/>
        <v>0</v>
      </c>
      <c r="AC89" s="463" t="s">
        <v>455</v>
      </c>
      <c r="AD89" s="464" t="s">
        <v>456</v>
      </c>
      <c r="AE89" s="465"/>
      <c r="AF89" s="466"/>
      <c r="AG89" s="467"/>
      <c r="AH89" s="468"/>
    </row>
    <row r="90" spans="1:34" s="502" customFormat="1" ht="90" thickBot="1">
      <c r="A90" s="471" t="s">
        <v>491</v>
      </c>
      <c r="B90" s="472" t="s">
        <v>492</v>
      </c>
      <c r="C90" s="473">
        <v>48</v>
      </c>
      <c r="D90" s="474" t="s">
        <v>340</v>
      </c>
      <c r="E90" s="641"/>
      <c r="F90" s="525">
        <f>ROUND(E90*C90,2)</f>
        <v>0</v>
      </c>
      <c r="H90" s="487" t="s">
        <v>479</v>
      </c>
      <c r="I90" s="483" t="s">
        <v>480</v>
      </c>
      <c r="J90" s="484"/>
      <c r="K90" s="485"/>
      <c r="L90" s="484"/>
      <c r="M90" s="486">
        <f>SUM(M87:M89)</f>
        <v>0</v>
      </c>
      <c r="O90" s="471" t="s">
        <v>493</v>
      </c>
      <c r="P90" s="518" t="s">
        <v>494</v>
      </c>
      <c r="Q90" s="477">
        <v>22</v>
      </c>
      <c r="R90" s="474" t="s">
        <v>48</v>
      </c>
      <c r="S90" s="1327"/>
      <c r="T90" s="525">
        <f t="shared" si="24"/>
        <v>0</v>
      </c>
      <c r="V90" s="471"/>
      <c r="W90" s="518"/>
      <c r="X90" s="477"/>
      <c r="Y90" s="474"/>
      <c r="Z90" s="1327"/>
      <c r="AA90" s="525"/>
      <c r="AC90" s="471" t="s">
        <v>460</v>
      </c>
      <c r="AD90" s="472" t="s">
        <v>495</v>
      </c>
      <c r="AE90" s="473">
        <v>3.5</v>
      </c>
      <c r="AF90" s="474" t="s">
        <v>340</v>
      </c>
      <c r="AG90" s="641"/>
      <c r="AH90" s="475">
        <f t="shared" ref="AH90:AH93" si="26">ROUND(AG90*AE90,2)</f>
        <v>0</v>
      </c>
    </row>
    <row r="91" spans="1:34" s="502" customFormat="1" ht="78" thickTop="1" thickBot="1">
      <c r="A91" s="471" t="s">
        <v>496</v>
      </c>
      <c r="B91" s="472" t="s">
        <v>497</v>
      </c>
      <c r="C91" s="528">
        <v>108</v>
      </c>
      <c r="D91" s="540" t="s">
        <v>340</v>
      </c>
      <c r="E91" s="1328"/>
      <c r="F91" s="525">
        <f>ROUND(E91*C91,2)</f>
        <v>0</v>
      </c>
      <c r="H91" s="501">
        <v>5</v>
      </c>
      <c r="I91" s="498" t="s">
        <v>251</v>
      </c>
      <c r="J91" s="499"/>
      <c r="K91" s="500"/>
      <c r="L91" s="499"/>
      <c r="M91" s="1324">
        <f>SUM(M90,M85,M81)</f>
        <v>0</v>
      </c>
      <c r="O91" s="471" t="s">
        <v>477</v>
      </c>
      <c r="P91" s="518" t="s">
        <v>478</v>
      </c>
      <c r="Q91" s="477">
        <v>120</v>
      </c>
      <c r="R91" s="474" t="s">
        <v>98</v>
      </c>
      <c r="S91" s="1327"/>
      <c r="T91" s="525">
        <f t="shared" si="24"/>
        <v>0</v>
      </c>
      <c r="V91" s="471" t="s">
        <v>493</v>
      </c>
      <c r="W91" s="518" t="s">
        <v>498</v>
      </c>
      <c r="X91" s="477">
        <v>42</v>
      </c>
      <c r="Y91" s="474" t="s">
        <v>48</v>
      </c>
      <c r="Z91" s="1327"/>
      <c r="AA91" s="525">
        <f t="shared" si="25"/>
        <v>0</v>
      </c>
      <c r="AC91" s="471" t="s">
        <v>499</v>
      </c>
      <c r="AD91" s="518" t="s">
        <v>500</v>
      </c>
      <c r="AE91" s="477">
        <v>4.5</v>
      </c>
      <c r="AF91" s="474" t="s">
        <v>340</v>
      </c>
      <c r="AG91" s="1327"/>
      <c r="AH91" s="475">
        <f t="shared" si="26"/>
        <v>0</v>
      </c>
    </row>
    <row r="92" spans="1:34" s="502" customFormat="1" ht="89.25">
      <c r="A92" s="482" t="s">
        <v>455</v>
      </c>
      <c r="B92" s="483" t="s">
        <v>456</v>
      </c>
      <c r="C92" s="484"/>
      <c r="D92" s="485"/>
      <c r="E92" s="484"/>
      <c r="F92" s="486">
        <f>SUM(F89:F91)</f>
        <v>0</v>
      </c>
      <c r="H92" s="504"/>
      <c r="I92" s="503"/>
      <c r="O92" s="482" t="s">
        <v>466</v>
      </c>
      <c r="P92" s="483" t="s">
        <v>467</v>
      </c>
      <c r="Q92" s="484"/>
      <c r="R92" s="485"/>
      <c r="S92" s="484"/>
      <c r="T92" s="486">
        <f>SUM(T87:T91)</f>
        <v>0</v>
      </c>
      <c r="V92" s="471" t="s">
        <v>477</v>
      </c>
      <c r="W92" s="518" t="s">
        <v>478</v>
      </c>
      <c r="X92" s="477">
        <f>116*2+3+10</f>
        <v>245</v>
      </c>
      <c r="Y92" s="474" t="s">
        <v>98</v>
      </c>
      <c r="Z92" s="1327"/>
      <c r="AA92" s="525">
        <f t="shared" si="25"/>
        <v>0</v>
      </c>
      <c r="AC92" s="471" t="s">
        <v>491</v>
      </c>
      <c r="AD92" s="472" t="s">
        <v>492</v>
      </c>
      <c r="AE92" s="473">
        <v>36.5</v>
      </c>
      <c r="AF92" s="474" t="s">
        <v>340</v>
      </c>
      <c r="AG92" s="641"/>
      <c r="AH92" s="475">
        <f t="shared" si="26"/>
        <v>0</v>
      </c>
    </row>
    <row r="93" spans="1:34" s="502" customFormat="1" ht="63.75">
      <c r="A93" s="463" t="s">
        <v>501</v>
      </c>
      <c r="B93" s="464" t="s">
        <v>502</v>
      </c>
      <c r="C93" s="465"/>
      <c r="D93" s="466"/>
      <c r="E93" s="467"/>
      <c r="F93" s="468"/>
      <c r="H93" s="504"/>
      <c r="I93" s="503"/>
      <c r="O93" s="511" t="s">
        <v>455</v>
      </c>
      <c r="P93" s="512" t="s">
        <v>456</v>
      </c>
      <c r="Q93" s="513"/>
      <c r="R93" s="514"/>
      <c r="S93" s="515"/>
      <c r="T93" s="516"/>
      <c r="V93" s="482" t="s">
        <v>466</v>
      </c>
      <c r="W93" s="483" t="s">
        <v>467</v>
      </c>
      <c r="X93" s="488"/>
      <c r="Y93" s="485"/>
      <c r="Z93" s="484"/>
      <c r="AA93" s="486">
        <f>SUM(AA88:AA92)</f>
        <v>0</v>
      </c>
      <c r="AC93" s="471" t="s">
        <v>496</v>
      </c>
      <c r="AD93" s="472" t="s">
        <v>497</v>
      </c>
      <c r="AE93" s="528">
        <v>65</v>
      </c>
      <c r="AF93" s="540" t="s">
        <v>340</v>
      </c>
      <c r="AG93" s="1328"/>
      <c r="AH93" s="475">
        <f t="shared" si="26"/>
        <v>0</v>
      </c>
    </row>
    <row r="94" spans="1:34" s="502" customFormat="1" ht="63.75">
      <c r="A94" s="471" t="s">
        <v>391</v>
      </c>
      <c r="B94" s="518" t="s">
        <v>392</v>
      </c>
      <c r="C94" s="528">
        <v>608</v>
      </c>
      <c r="D94" s="540" t="s">
        <v>35</v>
      </c>
      <c r="E94" s="1328"/>
      <c r="F94" s="493">
        <f>ROUND(E94*C94,2)</f>
        <v>0</v>
      </c>
      <c r="H94" s="504"/>
      <c r="I94" s="503"/>
      <c r="O94" s="471" t="s">
        <v>460</v>
      </c>
      <c r="P94" s="518" t="s">
        <v>503</v>
      </c>
      <c r="Q94" s="477">
        <f>1.7*60*0.1+0.1*60+0.1*29*1</f>
        <v>19.100000000000001</v>
      </c>
      <c r="R94" s="474" t="s">
        <v>340</v>
      </c>
      <c r="S94" s="1327"/>
      <c r="T94" s="525">
        <f t="shared" ref="T94" si="27">ROUND(S94*Q94,2)</f>
        <v>0</v>
      </c>
      <c r="V94" s="511" t="s">
        <v>455</v>
      </c>
      <c r="W94" s="512" t="s">
        <v>456</v>
      </c>
      <c r="X94" s="470"/>
      <c r="Y94" s="514"/>
      <c r="Z94" s="1332"/>
      <c r="AA94" s="516"/>
      <c r="AC94" s="482" t="s">
        <v>455</v>
      </c>
      <c r="AD94" s="483" t="s">
        <v>456</v>
      </c>
      <c r="AE94" s="484"/>
      <c r="AF94" s="485"/>
      <c r="AG94" s="484"/>
      <c r="AH94" s="486">
        <f>SUM(AH90:AH93)</f>
        <v>0</v>
      </c>
    </row>
    <row r="95" spans="1:34" s="502" customFormat="1" ht="76.5">
      <c r="A95" s="471" t="s">
        <v>504</v>
      </c>
      <c r="B95" s="556" t="s">
        <v>505</v>
      </c>
      <c r="C95" s="528">
        <v>80</v>
      </c>
      <c r="D95" s="540" t="s">
        <v>355</v>
      </c>
      <c r="E95" s="1329"/>
      <c r="F95" s="493">
        <f>ROUND(E95*C95,2)</f>
        <v>0</v>
      </c>
      <c r="H95" s="504"/>
      <c r="I95" s="503"/>
      <c r="O95" s="471" t="s">
        <v>506</v>
      </c>
      <c r="P95" s="518" t="s">
        <v>507</v>
      </c>
      <c r="Q95" s="477">
        <v>16</v>
      </c>
      <c r="R95" s="474" t="s">
        <v>340</v>
      </c>
      <c r="S95" s="1327"/>
      <c r="T95" s="525">
        <f t="shared" ref="T95:T99" si="28">ROUND(S95*Q95,2)</f>
        <v>0</v>
      </c>
      <c r="V95" s="471" t="s">
        <v>460</v>
      </c>
      <c r="W95" s="518" t="s">
        <v>508</v>
      </c>
      <c r="X95" s="477">
        <v>20</v>
      </c>
      <c r="Y95" s="474" t="s">
        <v>340</v>
      </c>
      <c r="Z95" s="1327"/>
      <c r="AA95" s="525">
        <f t="shared" ref="AA95:AA99" si="29">ROUND(Z95*X95,2)</f>
        <v>0</v>
      </c>
      <c r="AC95" s="463" t="s">
        <v>501</v>
      </c>
      <c r="AD95" s="464" t="s">
        <v>502</v>
      </c>
      <c r="AE95" s="465"/>
      <c r="AF95" s="466"/>
      <c r="AG95" s="467"/>
      <c r="AH95" s="468"/>
    </row>
    <row r="96" spans="1:34" s="502" customFormat="1" ht="76.5">
      <c r="A96" s="482" t="s">
        <v>501</v>
      </c>
      <c r="B96" s="483" t="s">
        <v>509</v>
      </c>
      <c r="C96" s="484"/>
      <c r="D96" s="485"/>
      <c r="E96" s="484"/>
      <c r="F96" s="486">
        <f>SUM(F94:F95)</f>
        <v>0</v>
      </c>
      <c r="H96" s="504"/>
      <c r="I96" s="503"/>
      <c r="O96" s="471" t="s">
        <v>510</v>
      </c>
      <c r="P96" s="518" t="s">
        <v>511</v>
      </c>
      <c r="Q96" s="477">
        <v>11.5</v>
      </c>
      <c r="R96" s="474" t="s">
        <v>340</v>
      </c>
      <c r="S96" s="1327"/>
      <c r="T96" s="525">
        <f t="shared" si="28"/>
        <v>0</v>
      </c>
      <c r="V96" s="471" t="s">
        <v>512</v>
      </c>
      <c r="W96" s="518" t="s">
        <v>513</v>
      </c>
      <c r="X96" s="477">
        <v>185</v>
      </c>
      <c r="Y96" s="474" t="s">
        <v>340</v>
      </c>
      <c r="Z96" s="1327"/>
      <c r="AA96" s="525">
        <f t="shared" si="29"/>
        <v>0</v>
      </c>
      <c r="AC96" s="471" t="s">
        <v>504</v>
      </c>
      <c r="AD96" s="556" t="s">
        <v>505</v>
      </c>
      <c r="AE96" s="528">
        <v>57</v>
      </c>
      <c r="AF96" s="540" t="s">
        <v>355</v>
      </c>
      <c r="AG96" s="1329"/>
      <c r="AH96" s="475">
        <f t="shared" ref="AH96" si="30">ROUND(AG96*AE96,2)</f>
        <v>0</v>
      </c>
    </row>
    <row r="97" spans="1:35" s="502" customFormat="1" ht="76.5">
      <c r="A97" s="463" t="s">
        <v>479</v>
      </c>
      <c r="B97" s="464" t="s">
        <v>480</v>
      </c>
      <c r="C97" s="465"/>
      <c r="D97" s="466"/>
      <c r="E97" s="467"/>
      <c r="F97" s="468"/>
      <c r="H97" s="504"/>
      <c r="I97" s="503"/>
      <c r="O97" s="471" t="s">
        <v>514</v>
      </c>
      <c r="P97" s="508" t="s">
        <v>515</v>
      </c>
      <c r="Q97" s="492">
        <v>2</v>
      </c>
      <c r="R97" s="507" t="s">
        <v>340</v>
      </c>
      <c r="S97" s="662"/>
      <c r="T97" s="525">
        <f t="shared" si="28"/>
        <v>0</v>
      </c>
      <c r="V97" s="471" t="s">
        <v>491</v>
      </c>
      <c r="W97" s="472" t="s">
        <v>516</v>
      </c>
      <c r="X97" s="473">
        <v>48</v>
      </c>
      <c r="Y97" s="474" t="s">
        <v>340</v>
      </c>
      <c r="Z97" s="641"/>
      <c r="AA97" s="525">
        <f t="shared" si="29"/>
        <v>0</v>
      </c>
      <c r="AC97" s="482" t="s">
        <v>501</v>
      </c>
      <c r="AD97" s="483" t="s">
        <v>509</v>
      </c>
      <c r="AE97" s="484"/>
      <c r="AF97" s="485"/>
      <c r="AG97" s="484"/>
      <c r="AH97" s="486">
        <f>SUM(AH96:AH96)</f>
        <v>0</v>
      </c>
    </row>
    <row r="98" spans="1:35" s="502" customFormat="1" ht="76.5">
      <c r="A98" s="471" t="s">
        <v>485</v>
      </c>
      <c r="B98" s="472" t="s">
        <v>486</v>
      </c>
      <c r="C98" s="473">
        <v>1</v>
      </c>
      <c r="D98" s="474" t="s">
        <v>48</v>
      </c>
      <c r="E98" s="641"/>
      <c r="F98" s="493">
        <f t="shared" ref="F98:F99" si="31">ROUND(E98*C98,2)</f>
        <v>0</v>
      </c>
      <c r="H98" s="504"/>
      <c r="I98" s="503"/>
      <c r="O98" s="471" t="s">
        <v>512</v>
      </c>
      <c r="P98" s="518" t="s">
        <v>517</v>
      </c>
      <c r="Q98" s="477">
        <v>11.5</v>
      </c>
      <c r="R98" s="474" t="s">
        <v>340</v>
      </c>
      <c r="S98" s="1327"/>
      <c r="T98" s="525">
        <f t="shared" si="28"/>
        <v>0</v>
      </c>
      <c r="V98" s="471" t="s">
        <v>518</v>
      </c>
      <c r="W98" s="518" t="s">
        <v>519</v>
      </c>
      <c r="X98" s="477">
        <v>210</v>
      </c>
      <c r="Y98" s="474" t="s">
        <v>340</v>
      </c>
      <c r="Z98" s="1327"/>
      <c r="AA98" s="525">
        <f t="shared" si="29"/>
        <v>0</v>
      </c>
      <c r="AC98" s="463" t="s">
        <v>520</v>
      </c>
      <c r="AD98" s="464" t="s">
        <v>521</v>
      </c>
      <c r="AE98" s="465"/>
      <c r="AF98" s="466"/>
      <c r="AG98" s="467"/>
      <c r="AH98" s="468"/>
    </row>
    <row r="99" spans="1:35" s="502" customFormat="1" ht="76.5">
      <c r="A99" s="471" t="s">
        <v>488</v>
      </c>
      <c r="B99" s="478" t="s">
        <v>489</v>
      </c>
      <c r="C99" s="479">
        <v>7</v>
      </c>
      <c r="D99" s="480" t="s">
        <v>48</v>
      </c>
      <c r="E99" s="642"/>
      <c r="F99" s="493">
        <f t="shared" si="31"/>
        <v>0</v>
      </c>
      <c r="H99" s="504"/>
      <c r="I99" s="503"/>
      <c r="O99" s="471" t="s">
        <v>518</v>
      </c>
      <c r="P99" s="518" t="s">
        <v>522</v>
      </c>
      <c r="Q99" s="477">
        <v>110</v>
      </c>
      <c r="R99" s="474" t="s">
        <v>340</v>
      </c>
      <c r="S99" s="1327"/>
      <c r="T99" s="525">
        <f t="shared" si="28"/>
        <v>0</v>
      </c>
      <c r="V99" s="471" t="s">
        <v>496</v>
      </c>
      <c r="W99" s="472" t="s">
        <v>523</v>
      </c>
      <c r="X99" s="528">
        <f>5*2*0.5</f>
        <v>5</v>
      </c>
      <c r="Y99" s="540" t="s">
        <v>340</v>
      </c>
      <c r="Z99" s="1328"/>
      <c r="AA99" s="525">
        <f t="shared" si="29"/>
        <v>0</v>
      </c>
      <c r="AC99" s="471" t="s">
        <v>524</v>
      </c>
      <c r="AD99" s="556" t="s">
        <v>525</v>
      </c>
      <c r="AE99" s="528">
        <v>32</v>
      </c>
      <c r="AF99" s="540" t="s">
        <v>48</v>
      </c>
      <c r="AG99" s="1329"/>
      <c r="AH99" s="475">
        <f t="shared" ref="AH99:AH100" si="32">ROUND(AG99*AE99,2)</f>
        <v>0</v>
      </c>
    </row>
    <row r="100" spans="1:35" s="502" customFormat="1" ht="76.5">
      <c r="A100" s="482" t="s">
        <v>479</v>
      </c>
      <c r="B100" s="483" t="s">
        <v>480</v>
      </c>
      <c r="C100" s="484"/>
      <c r="D100" s="485"/>
      <c r="E100" s="484"/>
      <c r="F100" s="486">
        <f>SUM(F98:F99)</f>
        <v>0</v>
      </c>
      <c r="H100" s="504"/>
      <c r="I100" s="503"/>
      <c r="O100" s="482" t="s">
        <v>455</v>
      </c>
      <c r="P100" s="483" t="s">
        <v>456</v>
      </c>
      <c r="Q100" s="484"/>
      <c r="R100" s="485"/>
      <c r="S100" s="484"/>
      <c r="T100" s="486">
        <f>SUM(T94:T99)</f>
        <v>0</v>
      </c>
      <c r="V100" s="482" t="s">
        <v>455</v>
      </c>
      <c r="W100" s="483" t="s">
        <v>456</v>
      </c>
      <c r="X100" s="488"/>
      <c r="Y100" s="485"/>
      <c r="Z100" s="484"/>
      <c r="AA100" s="486">
        <f>SUM(AA95:AA99)</f>
        <v>0</v>
      </c>
      <c r="AC100" s="471" t="s">
        <v>526</v>
      </c>
      <c r="AD100" s="556" t="s">
        <v>527</v>
      </c>
      <c r="AE100" s="528">
        <v>32</v>
      </c>
      <c r="AF100" s="540" t="s">
        <v>48</v>
      </c>
      <c r="AG100" s="1329"/>
      <c r="AH100" s="475">
        <f t="shared" si="32"/>
        <v>0</v>
      </c>
    </row>
    <row r="101" spans="1:35" s="502" customFormat="1">
      <c r="A101" s="463" t="s">
        <v>528</v>
      </c>
      <c r="B101" s="464" t="s">
        <v>529</v>
      </c>
      <c r="C101" s="465"/>
      <c r="D101" s="466"/>
      <c r="E101" s="467"/>
      <c r="F101" s="468"/>
      <c r="H101" s="504"/>
      <c r="I101" s="503"/>
      <c r="O101" s="511" t="s">
        <v>501</v>
      </c>
      <c r="P101" s="512" t="s">
        <v>502</v>
      </c>
      <c r="Q101" s="513"/>
      <c r="R101" s="514"/>
      <c r="S101" s="515"/>
      <c r="T101" s="516"/>
      <c r="V101" s="511" t="s">
        <v>501</v>
      </c>
      <c r="W101" s="512" t="s">
        <v>502</v>
      </c>
      <c r="X101" s="470"/>
      <c r="Y101" s="514"/>
      <c r="Z101" s="515"/>
      <c r="AA101" s="516"/>
      <c r="AC101" s="482" t="s">
        <v>520</v>
      </c>
      <c r="AD101" s="483" t="s">
        <v>521</v>
      </c>
      <c r="AE101" s="484"/>
      <c r="AF101" s="485"/>
      <c r="AG101" s="484"/>
      <c r="AH101" s="486">
        <f>SUM(AH99:AH100)</f>
        <v>0</v>
      </c>
    </row>
    <row r="102" spans="1:35" s="502" customFormat="1" ht="51">
      <c r="A102" s="471" t="s">
        <v>530</v>
      </c>
      <c r="B102" s="472" t="s">
        <v>531</v>
      </c>
      <c r="C102" s="477">
        <v>1.5</v>
      </c>
      <c r="D102" s="474" t="s">
        <v>355</v>
      </c>
      <c r="E102" s="641"/>
      <c r="F102" s="493">
        <f t="shared" ref="F102:F107" si="33">ROUND(E102*C102,2)</f>
        <v>0</v>
      </c>
      <c r="H102" s="504"/>
      <c r="I102" s="503"/>
      <c r="O102" s="471" t="s">
        <v>504</v>
      </c>
      <c r="P102" s="558" t="s">
        <v>532</v>
      </c>
      <c r="Q102" s="528">
        <v>91</v>
      </c>
      <c r="R102" s="540" t="s">
        <v>355</v>
      </c>
      <c r="S102" s="1328"/>
      <c r="T102" s="493">
        <f>S102*Q102</f>
        <v>0</v>
      </c>
      <c r="V102" s="471" t="s">
        <v>504</v>
      </c>
      <c r="W102" s="558" t="s">
        <v>533</v>
      </c>
      <c r="X102" s="528">
        <f>1.3*116</f>
        <v>150.80000000000001</v>
      </c>
      <c r="Y102" s="540" t="s">
        <v>355</v>
      </c>
      <c r="Z102" s="1328"/>
      <c r="AA102" s="525">
        <f t="shared" ref="AA102" si="34">ROUND(Z102*X102,2)</f>
        <v>0</v>
      </c>
      <c r="AC102" s="463" t="s">
        <v>479</v>
      </c>
      <c r="AD102" s="464" t="s">
        <v>480</v>
      </c>
      <c r="AE102" s="465"/>
      <c r="AF102" s="466"/>
      <c r="AG102" s="467"/>
      <c r="AH102" s="468"/>
    </row>
    <row r="103" spans="1:35" s="502" customFormat="1" ht="89.25">
      <c r="A103" s="471" t="s">
        <v>534</v>
      </c>
      <c r="B103" s="472" t="s">
        <v>535</v>
      </c>
      <c r="C103" s="477">
        <v>1.5</v>
      </c>
      <c r="D103" s="474" t="s">
        <v>98</v>
      </c>
      <c r="E103" s="641"/>
      <c r="F103" s="493">
        <f t="shared" si="33"/>
        <v>0</v>
      </c>
      <c r="H103" s="504"/>
      <c r="I103" s="503"/>
      <c r="O103" s="482" t="s">
        <v>501</v>
      </c>
      <c r="P103" s="483" t="s">
        <v>509</v>
      </c>
      <c r="Q103" s="484"/>
      <c r="R103" s="485"/>
      <c r="S103" s="484"/>
      <c r="T103" s="486">
        <f>SUM(T102:T102)</f>
        <v>0</v>
      </c>
      <c r="V103" s="482" t="s">
        <v>501</v>
      </c>
      <c r="W103" s="483" t="s">
        <v>509</v>
      </c>
      <c r="X103" s="488"/>
      <c r="Y103" s="485"/>
      <c r="Z103" s="484"/>
      <c r="AA103" s="486">
        <f>SUM(AA102:AA102)</f>
        <v>0</v>
      </c>
      <c r="AC103" s="471" t="s">
        <v>536</v>
      </c>
      <c r="AD103" s="472" t="s">
        <v>537</v>
      </c>
      <c r="AE103" s="473">
        <v>81.5</v>
      </c>
      <c r="AF103" s="474" t="s">
        <v>98</v>
      </c>
      <c r="AG103" s="641"/>
      <c r="AH103" s="475">
        <f t="shared" ref="AH103:AH105" si="35">ROUND(AG103*AE103,2)</f>
        <v>0</v>
      </c>
    </row>
    <row r="104" spans="1:35" s="502" customFormat="1" ht="25.5">
      <c r="A104" s="471" t="s">
        <v>538</v>
      </c>
      <c r="B104" s="472" t="s">
        <v>539</v>
      </c>
      <c r="C104" s="477">
        <v>3.5</v>
      </c>
      <c r="D104" s="474" t="s">
        <v>98</v>
      </c>
      <c r="E104" s="641"/>
      <c r="F104" s="493">
        <f t="shared" si="33"/>
        <v>0</v>
      </c>
      <c r="H104" s="504"/>
      <c r="I104" s="503"/>
      <c r="O104" s="511" t="s">
        <v>520</v>
      </c>
      <c r="P104" s="512" t="s">
        <v>521</v>
      </c>
      <c r="Q104" s="513"/>
      <c r="R104" s="514"/>
      <c r="S104" s="515"/>
      <c r="T104" s="516"/>
      <c r="V104" s="511" t="s">
        <v>520</v>
      </c>
      <c r="W104" s="512" t="s">
        <v>521</v>
      </c>
      <c r="X104" s="470"/>
      <c r="Y104" s="514"/>
      <c r="Z104" s="515"/>
      <c r="AA104" s="516"/>
      <c r="AC104" s="471" t="s">
        <v>485</v>
      </c>
      <c r="AD104" s="472" t="s">
        <v>486</v>
      </c>
      <c r="AE104" s="473">
        <v>1</v>
      </c>
      <c r="AF104" s="474" t="s">
        <v>48</v>
      </c>
      <c r="AG104" s="641"/>
      <c r="AH104" s="475">
        <f t="shared" si="35"/>
        <v>0</v>
      </c>
    </row>
    <row r="105" spans="1:35" s="502" customFormat="1" ht="114.75">
      <c r="A105" s="471" t="s">
        <v>540</v>
      </c>
      <c r="B105" s="472" t="s">
        <v>541</v>
      </c>
      <c r="C105" s="477">
        <v>1</v>
      </c>
      <c r="D105" s="474" t="s">
        <v>355</v>
      </c>
      <c r="E105" s="641"/>
      <c r="F105" s="493">
        <f t="shared" si="33"/>
        <v>0</v>
      </c>
      <c r="H105" s="504"/>
      <c r="I105" s="503"/>
      <c r="O105" s="471" t="s">
        <v>542</v>
      </c>
      <c r="P105" s="518" t="s">
        <v>543</v>
      </c>
      <c r="Q105" s="528">
        <f>12*25</f>
        <v>300</v>
      </c>
      <c r="R105" s="540" t="s">
        <v>98</v>
      </c>
      <c r="S105" s="1328"/>
      <c r="T105" s="525">
        <f t="shared" ref="T105:T108" si="36">ROUND(S105*Q105,2)</f>
        <v>0</v>
      </c>
      <c r="V105" s="471" t="s">
        <v>542</v>
      </c>
      <c r="W105" s="518" t="s">
        <v>544</v>
      </c>
      <c r="X105" s="528">
        <v>598</v>
      </c>
      <c r="Y105" s="540" t="s">
        <v>98</v>
      </c>
      <c r="Z105" s="1328"/>
      <c r="AA105" s="525">
        <f t="shared" ref="AA105:AA107" si="37">ROUND(Z105*X105,2)</f>
        <v>0</v>
      </c>
      <c r="AC105" s="471" t="s">
        <v>488</v>
      </c>
      <c r="AD105" s="478" t="s">
        <v>489</v>
      </c>
      <c r="AE105" s="479">
        <v>5</v>
      </c>
      <c r="AF105" s="480" t="s">
        <v>48</v>
      </c>
      <c r="AG105" s="642"/>
      <c r="AH105" s="475">
        <f t="shared" si="35"/>
        <v>0</v>
      </c>
    </row>
    <row r="106" spans="1:35" ht="153">
      <c r="A106" s="471" t="s">
        <v>545</v>
      </c>
      <c r="B106" s="472" t="s">
        <v>546</v>
      </c>
      <c r="C106" s="473">
        <v>20</v>
      </c>
      <c r="D106" s="474" t="s">
        <v>98</v>
      </c>
      <c r="E106" s="641"/>
      <c r="F106" s="493">
        <f t="shared" si="33"/>
        <v>0</v>
      </c>
      <c r="H106" s="504"/>
      <c r="I106" s="503"/>
      <c r="J106" s="502"/>
      <c r="K106" s="502"/>
      <c r="L106" s="502"/>
      <c r="M106" s="502"/>
      <c r="O106" s="471" t="s">
        <v>547</v>
      </c>
      <c r="P106" s="518" t="s">
        <v>868</v>
      </c>
      <c r="Q106" s="528">
        <f>3*25</f>
        <v>75</v>
      </c>
      <c r="R106" s="540" t="s">
        <v>98</v>
      </c>
      <c r="S106" s="1328"/>
      <c r="T106" s="525">
        <f t="shared" si="36"/>
        <v>0</v>
      </c>
      <c r="V106" s="471" t="s">
        <v>547</v>
      </c>
      <c r="W106" s="518" t="s">
        <v>870</v>
      </c>
      <c r="X106" s="528">
        <v>69</v>
      </c>
      <c r="Y106" s="540" t="s">
        <v>98</v>
      </c>
      <c r="Z106" s="1328"/>
      <c r="AA106" s="525">
        <f t="shared" si="37"/>
        <v>0</v>
      </c>
      <c r="AC106" s="482" t="s">
        <v>479</v>
      </c>
      <c r="AD106" s="483" t="s">
        <v>480</v>
      </c>
      <c r="AE106" s="484"/>
      <c r="AF106" s="485"/>
      <c r="AG106" s="484"/>
      <c r="AH106" s="486">
        <f>SUM(AH103:AH105)</f>
        <v>0</v>
      </c>
      <c r="AI106" s="502"/>
    </row>
    <row r="107" spans="1:35" ht="51">
      <c r="A107" s="471" t="s">
        <v>548</v>
      </c>
      <c r="B107" s="472" t="s">
        <v>549</v>
      </c>
      <c r="C107" s="473">
        <v>80</v>
      </c>
      <c r="D107" s="474" t="s">
        <v>98</v>
      </c>
      <c r="E107" s="641"/>
      <c r="F107" s="493">
        <f t="shared" si="33"/>
        <v>0</v>
      </c>
      <c r="H107" s="504"/>
      <c r="I107" s="503"/>
      <c r="J107" s="502"/>
      <c r="K107" s="502"/>
      <c r="L107" s="502"/>
      <c r="M107" s="502"/>
      <c r="O107" s="471" t="s">
        <v>918</v>
      </c>
      <c r="P107" s="2037" t="s">
        <v>917</v>
      </c>
      <c r="Q107" s="528">
        <v>3</v>
      </c>
      <c r="R107" s="540" t="s">
        <v>48</v>
      </c>
      <c r="S107" s="1328"/>
      <c r="T107" s="525">
        <f t="shared" si="36"/>
        <v>0</v>
      </c>
      <c r="V107" s="471" t="s">
        <v>550</v>
      </c>
      <c r="W107" s="518" t="s">
        <v>551</v>
      </c>
      <c r="X107" s="528">
        <v>3</v>
      </c>
      <c r="Y107" s="540" t="s">
        <v>48</v>
      </c>
      <c r="Z107" s="1328"/>
      <c r="AA107" s="525">
        <f t="shared" si="37"/>
        <v>0</v>
      </c>
      <c r="AC107" s="463" t="s">
        <v>528</v>
      </c>
      <c r="AD107" s="464" t="s">
        <v>529</v>
      </c>
      <c r="AE107" s="465"/>
      <c r="AF107" s="466"/>
      <c r="AG107" s="467"/>
      <c r="AH107" s="468"/>
      <c r="AI107" s="502"/>
    </row>
    <row r="108" spans="1:35" ht="64.5" thickBot="1">
      <c r="A108" s="482" t="s">
        <v>528</v>
      </c>
      <c r="B108" s="483" t="s">
        <v>529</v>
      </c>
      <c r="C108" s="484"/>
      <c r="D108" s="485"/>
      <c r="E108" s="484"/>
      <c r="F108" s="486">
        <f>SUM(F102:F107)</f>
        <v>0</v>
      </c>
      <c r="H108" s="504"/>
      <c r="I108" s="503"/>
      <c r="J108" s="502"/>
      <c r="K108" s="502"/>
      <c r="L108" s="502"/>
      <c r="M108" s="502"/>
      <c r="O108" s="559" t="s">
        <v>552</v>
      </c>
      <c r="P108" s="520" t="s">
        <v>553</v>
      </c>
      <c r="Q108" s="492">
        <v>209</v>
      </c>
      <c r="R108" s="480" t="s">
        <v>98</v>
      </c>
      <c r="S108" s="644"/>
      <c r="T108" s="525">
        <f t="shared" si="36"/>
        <v>0</v>
      </c>
      <c r="V108" s="482" t="s">
        <v>501</v>
      </c>
      <c r="W108" s="483" t="s">
        <v>509</v>
      </c>
      <c r="X108" s="488"/>
      <c r="Y108" s="485"/>
      <c r="Z108" s="484"/>
      <c r="AA108" s="486">
        <f>SUM(AA105:AA107)</f>
        <v>0</v>
      </c>
      <c r="AC108" s="471" t="s">
        <v>545</v>
      </c>
      <c r="AD108" s="472" t="s">
        <v>554</v>
      </c>
      <c r="AE108" s="473">
        <v>102</v>
      </c>
      <c r="AF108" s="474" t="s">
        <v>98</v>
      </c>
      <c r="AG108" s="641"/>
      <c r="AH108" s="475">
        <f t="shared" ref="AH108" si="38">ROUND(AG108*AE108,2)</f>
        <v>0</v>
      </c>
      <c r="AI108" s="502"/>
    </row>
    <row r="109" spans="1:35" ht="16.5" thickTop="1" thickBot="1">
      <c r="A109" s="1118">
        <v>5</v>
      </c>
      <c r="B109" s="1119" t="s">
        <v>251</v>
      </c>
      <c r="C109" s="1120"/>
      <c r="D109" s="1121"/>
      <c r="E109" s="1120"/>
      <c r="F109" s="1323">
        <f>SUM(F108,F100,F96,F92,F87,F83)</f>
        <v>0</v>
      </c>
      <c r="H109" s="504"/>
      <c r="I109" s="503"/>
      <c r="J109" s="502"/>
      <c r="K109" s="502"/>
      <c r="L109" s="502"/>
      <c r="M109" s="502"/>
      <c r="O109" s="482" t="s">
        <v>501</v>
      </c>
      <c r="P109" s="483" t="s">
        <v>509</v>
      </c>
      <c r="Q109" s="484"/>
      <c r="R109" s="485"/>
      <c r="S109" s="484"/>
      <c r="T109" s="486">
        <f>SUM(T105:T108)</f>
        <v>0</v>
      </c>
      <c r="V109" s="511" t="s">
        <v>479</v>
      </c>
      <c r="W109" s="512" t="s">
        <v>480</v>
      </c>
      <c r="X109" s="470"/>
      <c r="Y109" s="514"/>
      <c r="Z109" s="515"/>
      <c r="AA109" s="516"/>
      <c r="AC109" s="482" t="s">
        <v>528</v>
      </c>
      <c r="AD109" s="483" t="s">
        <v>529</v>
      </c>
      <c r="AE109" s="484"/>
      <c r="AF109" s="485"/>
      <c r="AG109" s="484"/>
      <c r="AH109" s="486">
        <f>SUM(AH108:AH108)</f>
        <v>0</v>
      </c>
      <c r="AI109" s="502"/>
    </row>
    <row r="110" spans="1:35" ht="90.75" thickTop="1" thickBot="1">
      <c r="A110" s="502"/>
      <c r="B110" s="503"/>
      <c r="C110" s="502"/>
      <c r="D110" s="502"/>
      <c r="E110" s="560"/>
      <c r="F110" s="560"/>
      <c r="H110" s="504"/>
      <c r="I110" s="503"/>
      <c r="J110" s="502"/>
      <c r="K110" s="502"/>
      <c r="L110" s="502"/>
      <c r="M110" s="502"/>
      <c r="O110" s="511" t="s">
        <v>479</v>
      </c>
      <c r="P110" s="512" t="s">
        <v>480</v>
      </c>
      <c r="Q110" s="513"/>
      <c r="R110" s="514"/>
      <c r="S110" s="515"/>
      <c r="T110" s="516"/>
      <c r="V110" s="471" t="s">
        <v>536</v>
      </c>
      <c r="W110" s="472" t="s">
        <v>555</v>
      </c>
      <c r="X110" s="477">
        <v>117</v>
      </c>
      <c r="Y110" s="474" t="s">
        <v>98</v>
      </c>
      <c r="Z110" s="641"/>
      <c r="AA110" s="525">
        <f t="shared" ref="AA110:AA114" si="39">ROUND(Z110*X110,2)</f>
        <v>0</v>
      </c>
      <c r="AC110" s="1113">
        <v>5</v>
      </c>
      <c r="AD110" s="1114" t="s">
        <v>251</v>
      </c>
      <c r="AE110" s="1115"/>
      <c r="AF110" s="1116"/>
      <c r="AG110" s="1115"/>
      <c r="AH110" s="1323">
        <f>SUM(AH109,AH106,AH101,AH97,AH94,AH88,AH83)</f>
        <v>0</v>
      </c>
    </row>
    <row r="111" spans="1:35" ht="89.25">
      <c r="O111" s="471" t="s">
        <v>536</v>
      </c>
      <c r="P111" s="472" t="s">
        <v>555</v>
      </c>
      <c r="Q111" s="473">
        <v>60</v>
      </c>
      <c r="R111" s="474" t="s">
        <v>98</v>
      </c>
      <c r="S111" s="641"/>
      <c r="T111" s="525">
        <f t="shared" ref="T111:T114" si="40">ROUND(S111*Q111,2)</f>
        <v>0</v>
      </c>
      <c r="V111" s="471" t="s">
        <v>485</v>
      </c>
      <c r="W111" s="472" t="s">
        <v>486</v>
      </c>
      <c r="X111" s="477">
        <v>1</v>
      </c>
      <c r="Y111" s="474" t="s">
        <v>48</v>
      </c>
      <c r="Z111" s="641"/>
      <c r="AA111" s="525">
        <f t="shared" si="39"/>
        <v>0</v>
      </c>
    </row>
    <row r="112" spans="1:35" ht="25.5">
      <c r="O112" s="471" t="s">
        <v>485</v>
      </c>
      <c r="P112" s="472" t="s">
        <v>486</v>
      </c>
      <c r="Q112" s="473">
        <v>1</v>
      </c>
      <c r="R112" s="474" t="s">
        <v>48</v>
      </c>
      <c r="S112" s="641"/>
      <c r="T112" s="525">
        <f t="shared" si="40"/>
        <v>0</v>
      </c>
      <c r="V112" s="471" t="s">
        <v>488</v>
      </c>
      <c r="W112" s="472" t="s">
        <v>489</v>
      </c>
      <c r="X112" s="477">
        <v>12</v>
      </c>
      <c r="Y112" s="474" t="s">
        <v>48</v>
      </c>
      <c r="Z112" s="641"/>
      <c r="AA112" s="525">
        <f t="shared" si="39"/>
        <v>0</v>
      </c>
    </row>
    <row r="113" spans="1:30" ht="51">
      <c r="O113" s="471" t="s">
        <v>488</v>
      </c>
      <c r="P113" s="472" t="s">
        <v>489</v>
      </c>
      <c r="Q113" s="477">
        <v>8</v>
      </c>
      <c r="R113" s="474" t="s">
        <v>48</v>
      </c>
      <c r="S113" s="641"/>
      <c r="T113" s="525">
        <f t="shared" si="40"/>
        <v>0</v>
      </c>
      <c r="V113" s="471" t="s">
        <v>556</v>
      </c>
      <c r="W113" s="472" t="s">
        <v>557</v>
      </c>
      <c r="X113" s="477">
        <v>4</v>
      </c>
      <c r="Y113" s="474" t="s">
        <v>48</v>
      </c>
      <c r="Z113" s="641"/>
      <c r="AA113" s="525">
        <f t="shared" si="39"/>
        <v>0</v>
      </c>
    </row>
    <row r="114" spans="1:30" ht="51">
      <c r="O114" s="471" t="s">
        <v>556</v>
      </c>
      <c r="P114" s="472" t="s">
        <v>557</v>
      </c>
      <c r="Q114" s="477">
        <v>2</v>
      </c>
      <c r="R114" s="474" t="s">
        <v>48</v>
      </c>
      <c r="S114" s="641"/>
      <c r="T114" s="525">
        <f t="shared" si="40"/>
        <v>0</v>
      </c>
      <c r="V114" s="471" t="s">
        <v>558</v>
      </c>
      <c r="W114" s="472" t="s">
        <v>559</v>
      </c>
      <c r="X114" s="477">
        <f>29+13</f>
        <v>42</v>
      </c>
      <c r="Y114" s="474" t="s">
        <v>48</v>
      </c>
      <c r="Z114" s="641"/>
      <c r="AA114" s="525">
        <f t="shared" si="39"/>
        <v>0</v>
      </c>
    </row>
    <row r="115" spans="1:30">
      <c r="O115" s="471" t="s">
        <v>558</v>
      </c>
      <c r="P115" s="472" t="s">
        <v>559</v>
      </c>
      <c r="Q115" s="477">
        <v>22</v>
      </c>
      <c r="R115" s="474" t="s">
        <v>48</v>
      </c>
      <c r="S115" s="641"/>
      <c r="T115" s="475">
        <f>S115*Q115</f>
        <v>0</v>
      </c>
      <c r="V115" s="482" t="s">
        <v>479</v>
      </c>
      <c r="W115" s="483" t="s">
        <v>480</v>
      </c>
      <c r="X115" s="488"/>
      <c r="Y115" s="485"/>
      <c r="Z115" s="484"/>
      <c r="AA115" s="486">
        <f>SUM(AA110:AA114)</f>
        <v>0</v>
      </c>
    </row>
    <row r="116" spans="1:30">
      <c r="O116" s="482" t="s">
        <v>479</v>
      </c>
      <c r="P116" s="483" t="s">
        <v>480</v>
      </c>
      <c r="Q116" s="484"/>
      <c r="R116" s="485"/>
      <c r="S116" s="484"/>
      <c r="T116" s="486">
        <f>SUM(T111:T115)</f>
        <v>0</v>
      </c>
      <c r="V116" s="511" t="s">
        <v>528</v>
      </c>
      <c r="W116" s="512" t="s">
        <v>529</v>
      </c>
      <c r="X116" s="470"/>
      <c r="Y116" s="514"/>
      <c r="Z116" s="515"/>
      <c r="AA116" s="516"/>
    </row>
    <row r="117" spans="1:30" ht="51">
      <c r="O117" s="511" t="s">
        <v>528</v>
      </c>
      <c r="P117" s="512" t="s">
        <v>529</v>
      </c>
      <c r="Q117" s="513"/>
      <c r="R117" s="514"/>
      <c r="S117" s="515"/>
      <c r="T117" s="516"/>
      <c r="V117" s="471" t="s">
        <v>530</v>
      </c>
      <c r="W117" s="518" t="s">
        <v>560</v>
      </c>
      <c r="X117" s="477">
        <v>2</v>
      </c>
      <c r="Y117" s="474" t="s">
        <v>355</v>
      </c>
      <c r="Z117" s="1327"/>
      <c r="AA117" s="525">
        <f t="shared" ref="AA117:AA122" si="41">ROUND(Z117*X117,2)</f>
        <v>0</v>
      </c>
    </row>
    <row r="118" spans="1:30" ht="63.75">
      <c r="O118" s="471" t="s">
        <v>530</v>
      </c>
      <c r="P118" s="518" t="s">
        <v>560</v>
      </c>
      <c r="Q118" s="477">
        <v>1</v>
      </c>
      <c r="R118" s="474" t="s">
        <v>355</v>
      </c>
      <c r="S118" s="1327"/>
      <c r="T118" s="525">
        <f t="shared" ref="T118:T123" si="42">ROUND(S118*Q118,2)</f>
        <v>0</v>
      </c>
      <c r="V118" s="471" t="s">
        <v>534</v>
      </c>
      <c r="W118" s="518" t="s">
        <v>561</v>
      </c>
      <c r="X118" s="477">
        <v>6</v>
      </c>
      <c r="Y118" s="474" t="s">
        <v>98</v>
      </c>
      <c r="Z118" s="1327"/>
      <c r="AA118" s="525">
        <f t="shared" si="41"/>
        <v>0</v>
      </c>
    </row>
    <row r="119" spans="1:30" ht="63.75">
      <c r="O119" s="471" t="s">
        <v>534</v>
      </c>
      <c r="P119" s="518" t="s">
        <v>561</v>
      </c>
      <c r="Q119" s="477">
        <v>4</v>
      </c>
      <c r="R119" s="474" t="s">
        <v>98</v>
      </c>
      <c r="S119" s="1327"/>
      <c r="T119" s="525">
        <f t="shared" si="42"/>
        <v>0</v>
      </c>
      <c r="V119" s="471" t="s">
        <v>545</v>
      </c>
      <c r="W119" s="518" t="s">
        <v>562</v>
      </c>
      <c r="X119" s="477">
        <v>8</v>
      </c>
      <c r="Y119" s="474" t="s">
        <v>98</v>
      </c>
      <c r="Z119" s="1327"/>
      <c r="AA119" s="525">
        <f t="shared" si="41"/>
        <v>0</v>
      </c>
    </row>
    <row r="120" spans="1:30" s="502" customFormat="1" ht="63.75">
      <c r="A120" s="445"/>
      <c r="B120" s="447"/>
      <c r="C120" s="445"/>
      <c r="D120" s="445"/>
      <c r="E120" s="1223"/>
      <c r="F120" s="445"/>
      <c r="H120" s="446"/>
      <c r="I120" s="447"/>
      <c r="J120" s="445"/>
      <c r="K120" s="445"/>
      <c r="L120" s="445"/>
      <c r="M120" s="445"/>
      <c r="O120" s="471" t="s">
        <v>545</v>
      </c>
      <c r="P120" s="518" t="s">
        <v>562</v>
      </c>
      <c r="Q120" s="477">
        <v>70</v>
      </c>
      <c r="R120" s="474" t="s">
        <v>98</v>
      </c>
      <c r="S120" s="1327"/>
      <c r="T120" s="525">
        <f t="shared" si="42"/>
        <v>0</v>
      </c>
      <c r="V120" s="471" t="s">
        <v>538</v>
      </c>
      <c r="W120" s="518" t="s">
        <v>539</v>
      </c>
      <c r="X120" s="477">
        <v>8</v>
      </c>
      <c r="Y120" s="474" t="s">
        <v>98</v>
      </c>
      <c r="Z120" s="1327"/>
      <c r="AA120" s="525">
        <f t="shared" si="41"/>
        <v>0</v>
      </c>
      <c r="AD120" s="503"/>
    </row>
    <row r="121" spans="1:30" ht="51">
      <c r="O121" s="471" t="s">
        <v>538</v>
      </c>
      <c r="P121" s="518" t="s">
        <v>539</v>
      </c>
      <c r="Q121" s="477">
        <v>4</v>
      </c>
      <c r="R121" s="474" t="s">
        <v>98</v>
      </c>
      <c r="S121" s="1327"/>
      <c r="T121" s="525">
        <f t="shared" si="42"/>
        <v>0</v>
      </c>
      <c r="V121" s="471" t="s">
        <v>548</v>
      </c>
      <c r="W121" s="472" t="s">
        <v>549</v>
      </c>
      <c r="X121" s="473">
        <v>116</v>
      </c>
      <c r="Y121" s="474" t="s">
        <v>98</v>
      </c>
      <c r="Z121" s="641"/>
      <c r="AA121" s="525">
        <f t="shared" si="41"/>
        <v>0</v>
      </c>
    </row>
    <row r="122" spans="1:30" ht="51">
      <c r="O122" s="471" t="s">
        <v>540</v>
      </c>
      <c r="P122" s="518" t="s">
        <v>541</v>
      </c>
      <c r="Q122" s="477">
        <v>1.6</v>
      </c>
      <c r="R122" s="474" t="s">
        <v>355</v>
      </c>
      <c r="S122" s="1327"/>
      <c r="T122" s="525">
        <f t="shared" si="42"/>
        <v>0</v>
      </c>
      <c r="V122" s="471" t="s">
        <v>540</v>
      </c>
      <c r="W122" s="518" t="s">
        <v>541</v>
      </c>
      <c r="X122" s="477">
        <v>3</v>
      </c>
      <c r="Y122" s="474" t="s">
        <v>355</v>
      </c>
      <c r="Z122" s="1327"/>
      <c r="AA122" s="525">
        <f t="shared" si="41"/>
        <v>0</v>
      </c>
    </row>
    <row r="123" spans="1:30" ht="51.75" thickBot="1">
      <c r="L123" s="1330"/>
      <c r="O123" s="471" t="s">
        <v>563</v>
      </c>
      <c r="P123" s="518" t="s">
        <v>564</v>
      </c>
      <c r="Q123" s="477">
        <v>210</v>
      </c>
      <c r="R123" s="474" t="s">
        <v>98</v>
      </c>
      <c r="S123" s="1327"/>
      <c r="T123" s="525">
        <f t="shared" si="42"/>
        <v>0</v>
      </c>
      <c r="V123" s="482" t="s">
        <v>528</v>
      </c>
      <c r="W123" s="483" t="s">
        <v>529</v>
      </c>
      <c r="X123" s="488"/>
      <c r="Y123" s="485"/>
      <c r="Z123" s="484"/>
      <c r="AA123" s="486">
        <f>SUM(AA117:AA122)</f>
        <v>0</v>
      </c>
    </row>
    <row r="124" spans="1:30" ht="16.5" thickTop="1" thickBot="1">
      <c r="O124" s="482" t="s">
        <v>528</v>
      </c>
      <c r="P124" s="483" t="s">
        <v>529</v>
      </c>
      <c r="Q124" s="484"/>
      <c r="R124" s="485"/>
      <c r="S124" s="484"/>
      <c r="T124" s="486">
        <f>SUM(T118:T123)</f>
        <v>0</v>
      </c>
      <c r="V124" s="1113">
        <v>5</v>
      </c>
      <c r="W124" s="1114" t="s">
        <v>251</v>
      </c>
      <c r="X124" s="1117"/>
      <c r="Y124" s="1116"/>
      <c r="Z124" s="1115"/>
      <c r="AA124" s="1323">
        <f>SUM(AA123,AA115,AA108,AA103,AA100,AA93,AA86)</f>
        <v>0</v>
      </c>
    </row>
    <row r="125" spans="1:30" ht="16.5" thickTop="1" thickBot="1">
      <c r="O125" s="1113">
        <v>5</v>
      </c>
      <c r="P125" s="1114" t="s">
        <v>251</v>
      </c>
      <c r="Q125" s="1115"/>
      <c r="R125" s="1116"/>
      <c r="S125" s="1115"/>
      <c r="T125" s="1323">
        <f>SUM(T124,T116,T109,T103,T100,T92,T85)</f>
        <v>0</v>
      </c>
    </row>
    <row r="126" spans="1:30" ht="13.5" thickBot="1">
      <c r="O126" s="561"/>
      <c r="P126" s="562"/>
      <c r="Q126" s="563"/>
      <c r="R126" s="564"/>
      <c r="S126" s="563"/>
      <c r="T126" s="565"/>
      <c r="V126" s="566"/>
      <c r="W126" s="530"/>
      <c r="X126" s="531"/>
      <c r="Y126" s="532"/>
      <c r="Z126" s="533"/>
      <c r="AA126" s="567"/>
    </row>
    <row r="127" spans="1:30" s="1102" customFormat="1" ht="16.5" thickBot="1">
      <c r="A127" s="1094" t="s">
        <v>27</v>
      </c>
      <c r="B127" s="1095" t="s">
        <v>28</v>
      </c>
      <c r="C127" s="1096"/>
      <c r="D127" s="1097"/>
      <c r="E127" s="1096"/>
      <c r="F127" s="1098"/>
      <c r="H127" s="1111"/>
      <c r="I127" s="1112"/>
      <c r="P127" s="1112"/>
      <c r="V127" s="1094" t="s">
        <v>27</v>
      </c>
      <c r="W127" s="1095" t="s">
        <v>28</v>
      </c>
      <c r="X127" s="1101"/>
      <c r="Y127" s="1097"/>
      <c r="Z127" s="1096"/>
      <c r="AA127" s="1098"/>
      <c r="AD127" s="1112"/>
    </row>
    <row r="128" spans="1:30">
      <c r="A128" s="463" t="s">
        <v>565</v>
      </c>
      <c r="B128" s="464" t="s">
        <v>566</v>
      </c>
      <c r="C128" s="465"/>
      <c r="D128" s="466"/>
      <c r="E128" s="467"/>
      <c r="F128" s="468"/>
      <c r="V128" s="463" t="s">
        <v>565</v>
      </c>
      <c r="W128" s="464" t="s">
        <v>566</v>
      </c>
      <c r="X128" s="470"/>
      <c r="Y128" s="466"/>
      <c r="Z128" s="467"/>
      <c r="AA128" s="468"/>
    </row>
    <row r="129" spans="1:34" ht="38.25">
      <c r="A129" s="511" t="s">
        <v>567</v>
      </c>
      <c r="B129" s="547" t="s">
        <v>568</v>
      </c>
      <c r="C129" s="473">
        <v>80</v>
      </c>
      <c r="D129" s="514" t="s">
        <v>569</v>
      </c>
      <c r="E129" s="641"/>
      <c r="F129" s="493">
        <f t="shared" ref="F129" si="43">ROUND(E129*C129,2)</f>
        <v>0</v>
      </c>
      <c r="L129" s="1330"/>
      <c r="V129" s="511" t="s">
        <v>567</v>
      </c>
      <c r="W129" s="547" t="s">
        <v>568</v>
      </c>
      <c r="X129" s="477">
        <v>116</v>
      </c>
      <c r="Y129" s="514" t="s">
        <v>569</v>
      </c>
      <c r="Z129" s="641"/>
      <c r="AA129" s="525">
        <f t="shared" ref="AA129" si="44">ROUND(Z129*X129,2)</f>
        <v>0</v>
      </c>
    </row>
    <row r="130" spans="1:34" ht="13.5" thickBot="1">
      <c r="A130" s="482" t="s">
        <v>565</v>
      </c>
      <c r="B130" s="483" t="s">
        <v>566</v>
      </c>
      <c r="C130" s="484"/>
      <c r="D130" s="485"/>
      <c r="E130" s="484"/>
      <c r="F130" s="486">
        <f>SUM(F129:F129)</f>
        <v>0</v>
      </c>
      <c r="V130" s="482" t="s">
        <v>565</v>
      </c>
      <c r="W130" s="483" t="s">
        <v>566</v>
      </c>
      <c r="X130" s="488"/>
      <c r="Y130" s="485"/>
      <c r="Z130" s="484"/>
      <c r="AA130" s="486">
        <f>SUM(AA129:AA129)</f>
        <v>0</v>
      </c>
    </row>
    <row r="131" spans="1:34" ht="16.5" thickTop="1" thickBot="1">
      <c r="A131" s="1113" t="s">
        <v>27</v>
      </c>
      <c r="B131" s="1114" t="s">
        <v>28</v>
      </c>
      <c r="C131" s="1115"/>
      <c r="D131" s="1116"/>
      <c r="E131" s="1115"/>
      <c r="F131" s="1323">
        <f>F130</f>
        <v>0</v>
      </c>
      <c r="V131" s="1113" t="s">
        <v>27</v>
      </c>
      <c r="W131" s="1114" t="s">
        <v>28</v>
      </c>
      <c r="X131" s="1115"/>
      <c r="Y131" s="1116"/>
      <c r="Z131" s="1115"/>
      <c r="AA131" s="1323">
        <f>SUM(AA130)</f>
        <v>0</v>
      </c>
    </row>
    <row r="132" spans="1:34" ht="13.5" thickBot="1"/>
    <row r="133" spans="1:34" s="1102" customFormat="1" ht="16.5" thickBot="1">
      <c r="A133" s="1094" t="s">
        <v>19</v>
      </c>
      <c r="B133" s="1095" t="s">
        <v>92</v>
      </c>
      <c r="C133" s="1096"/>
      <c r="D133" s="1097"/>
      <c r="E133" s="1096"/>
      <c r="F133" s="1098"/>
      <c r="H133" s="1100" t="s">
        <v>19</v>
      </c>
      <c r="I133" s="1095" t="s">
        <v>92</v>
      </c>
      <c r="J133" s="1096"/>
      <c r="K133" s="1097"/>
      <c r="L133" s="1096"/>
      <c r="M133" s="1098"/>
      <c r="O133" s="1094" t="s">
        <v>19</v>
      </c>
      <c r="P133" s="1095" t="s">
        <v>92</v>
      </c>
      <c r="Q133" s="1096"/>
      <c r="R133" s="1097"/>
      <c r="S133" s="1096"/>
      <c r="T133" s="1098"/>
      <c r="V133" s="1094" t="s">
        <v>19</v>
      </c>
      <c r="W133" s="1095" t="s">
        <v>92</v>
      </c>
      <c r="X133" s="1101"/>
      <c r="Y133" s="1097"/>
      <c r="Z133" s="1096"/>
      <c r="AA133" s="1098"/>
      <c r="AC133" s="1094" t="s">
        <v>19</v>
      </c>
      <c r="AD133" s="1095" t="s">
        <v>92</v>
      </c>
      <c r="AE133" s="1101"/>
      <c r="AF133" s="1097"/>
      <c r="AG133" s="1096"/>
      <c r="AH133" s="1098"/>
    </row>
    <row r="134" spans="1:34" ht="25.5">
      <c r="A134" s="613" t="s">
        <v>570</v>
      </c>
      <c r="B134" s="464" t="s">
        <v>571</v>
      </c>
      <c r="C134" s="465"/>
      <c r="D134" s="466"/>
      <c r="E134" s="640"/>
      <c r="F134" s="468"/>
      <c r="H134" s="614" t="s">
        <v>570</v>
      </c>
      <c r="I134" s="1140" t="s">
        <v>571</v>
      </c>
      <c r="J134" s="465"/>
      <c r="K134" s="466"/>
      <c r="L134" s="467"/>
      <c r="M134" s="468"/>
      <c r="O134" s="616" t="s">
        <v>570</v>
      </c>
      <c r="P134" s="512" t="s">
        <v>571</v>
      </c>
      <c r="Q134" s="513"/>
      <c r="R134" s="514"/>
      <c r="S134" s="515"/>
      <c r="T134" s="516"/>
      <c r="V134" s="616" t="s">
        <v>570</v>
      </c>
      <c r="W134" s="512" t="s">
        <v>571</v>
      </c>
      <c r="X134" s="470"/>
      <c r="Y134" s="514"/>
      <c r="Z134" s="515"/>
      <c r="AA134" s="516"/>
      <c r="AC134" s="568" t="s">
        <v>570</v>
      </c>
      <c r="AD134" s="464" t="s">
        <v>571</v>
      </c>
      <c r="AE134" s="465"/>
      <c r="AF134" s="466"/>
      <c r="AG134" s="467"/>
      <c r="AH134" s="468"/>
    </row>
    <row r="135" spans="1:34">
      <c r="A135" s="615" t="s">
        <v>572</v>
      </c>
      <c r="B135" s="506" t="s">
        <v>117</v>
      </c>
      <c r="C135" s="569">
        <v>100</v>
      </c>
      <c r="D135" s="524" t="s">
        <v>573</v>
      </c>
      <c r="E135" s="569">
        <v>40</v>
      </c>
      <c r="F135" s="525">
        <f>E135*C135</f>
        <v>4000</v>
      </c>
      <c r="H135" s="623" t="s">
        <v>572</v>
      </c>
      <c r="I135" s="506" t="s">
        <v>117</v>
      </c>
      <c r="J135" s="569">
        <v>40</v>
      </c>
      <c r="K135" s="524" t="s">
        <v>573</v>
      </c>
      <c r="L135" s="569">
        <v>40</v>
      </c>
      <c r="M135" s="525">
        <f>L135*J135</f>
        <v>1600</v>
      </c>
      <c r="O135" s="527" t="s">
        <v>572</v>
      </c>
      <c r="P135" s="506" t="s">
        <v>117</v>
      </c>
      <c r="Q135" s="569">
        <v>120</v>
      </c>
      <c r="R135" s="524" t="s">
        <v>573</v>
      </c>
      <c r="S135" s="569">
        <v>40</v>
      </c>
      <c r="T135" s="525">
        <f t="shared" ref="T135:T136" si="45">S135*Q135</f>
        <v>4800</v>
      </c>
      <c r="V135" s="527" t="s">
        <v>572</v>
      </c>
      <c r="W135" s="506" t="s">
        <v>117</v>
      </c>
      <c r="X135" s="569">
        <v>150</v>
      </c>
      <c r="Y135" s="524" t="s">
        <v>573</v>
      </c>
      <c r="Z135" s="569">
        <v>40</v>
      </c>
      <c r="AA135" s="525">
        <f t="shared" ref="AA135:AA136" si="46">Z135*X135</f>
        <v>6000</v>
      </c>
      <c r="AC135" s="527" t="s">
        <v>572</v>
      </c>
      <c r="AD135" s="506" t="s">
        <v>117</v>
      </c>
      <c r="AE135" s="569">
        <v>100</v>
      </c>
      <c r="AF135" s="524" t="s">
        <v>573</v>
      </c>
      <c r="AG135" s="569">
        <v>40</v>
      </c>
      <c r="AH135" s="525">
        <f>AG135*AE135</f>
        <v>4000</v>
      </c>
    </row>
    <row r="136" spans="1:34">
      <c r="A136" s="615" t="s">
        <v>574</v>
      </c>
      <c r="B136" s="506" t="s">
        <v>127</v>
      </c>
      <c r="C136" s="569">
        <v>16</v>
      </c>
      <c r="D136" s="524" t="s">
        <v>573</v>
      </c>
      <c r="E136" s="569">
        <v>40</v>
      </c>
      <c r="F136" s="525">
        <f>E136*C136</f>
        <v>640</v>
      </c>
      <c r="H136" s="623" t="s">
        <v>574</v>
      </c>
      <c r="I136" s="506" t="s">
        <v>127</v>
      </c>
      <c r="J136" s="569">
        <v>10</v>
      </c>
      <c r="K136" s="524" t="s">
        <v>573</v>
      </c>
      <c r="L136" s="569">
        <v>40</v>
      </c>
      <c r="M136" s="525">
        <f>L136*J136</f>
        <v>400</v>
      </c>
      <c r="O136" s="527" t="s">
        <v>574</v>
      </c>
      <c r="P136" s="506" t="s">
        <v>127</v>
      </c>
      <c r="Q136" s="569">
        <v>45</v>
      </c>
      <c r="R136" s="524" t="s">
        <v>573</v>
      </c>
      <c r="S136" s="569">
        <v>40</v>
      </c>
      <c r="T136" s="525">
        <f t="shared" si="45"/>
        <v>1800</v>
      </c>
      <c r="V136" s="527" t="s">
        <v>574</v>
      </c>
      <c r="W136" s="506" t="s">
        <v>127</v>
      </c>
      <c r="X136" s="569">
        <v>48</v>
      </c>
      <c r="Y136" s="524" t="s">
        <v>573</v>
      </c>
      <c r="Z136" s="569">
        <v>40</v>
      </c>
      <c r="AA136" s="525">
        <f t="shared" si="46"/>
        <v>1920</v>
      </c>
      <c r="AC136" s="527" t="s">
        <v>574</v>
      </c>
      <c r="AD136" s="506" t="s">
        <v>127</v>
      </c>
      <c r="AE136" s="569">
        <v>25</v>
      </c>
      <c r="AF136" s="524" t="s">
        <v>573</v>
      </c>
      <c r="AG136" s="569">
        <v>40</v>
      </c>
      <c r="AH136" s="525">
        <f>AG136*AE136</f>
        <v>1000</v>
      </c>
    </row>
    <row r="137" spans="1:34" ht="25.5">
      <c r="A137" s="471" t="s">
        <v>575</v>
      </c>
      <c r="B137" s="506" t="s">
        <v>576</v>
      </c>
      <c r="C137" s="526">
        <v>1</v>
      </c>
      <c r="D137" s="524" t="s">
        <v>48</v>
      </c>
      <c r="E137" s="656"/>
      <c r="F137" s="493">
        <f t="shared" ref="F137:F138" si="47">ROUND(E137*C137,2)</f>
        <v>0</v>
      </c>
      <c r="H137" s="476" t="s">
        <v>575</v>
      </c>
      <c r="I137" s="506" t="s">
        <v>576</v>
      </c>
      <c r="J137" s="526">
        <v>1</v>
      </c>
      <c r="K137" s="524" t="s">
        <v>48</v>
      </c>
      <c r="L137" s="656"/>
      <c r="M137" s="493">
        <f t="shared" ref="M137:M138" si="48">ROUND(L137*J137,2)</f>
        <v>0</v>
      </c>
      <c r="O137" s="471" t="s">
        <v>577</v>
      </c>
      <c r="P137" s="506" t="s">
        <v>578</v>
      </c>
      <c r="Q137" s="526">
        <v>1</v>
      </c>
      <c r="R137" s="524" t="s">
        <v>48</v>
      </c>
      <c r="S137" s="656"/>
      <c r="T137" s="525">
        <f t="shared" ref="T137:T140" si="49">ROUND(S137*Q137,2)</f>
        <v>0</v>
      </c>
      <c r="V137" s="471" t="s">
        <v>577</v>
      </c>
      <c r="W137" s="506" t="s">
        <v>579</v>
      </c>
      <c r="X137" s="526">
        <v>1</v>
      </c>
      <c r="Y137" s="524" t="s">
        <v>48</v>
      </c>
      <c r="Z137" s="656"/>
      <c r="AA137" s="493">
        <f t="shared" ref="AA137:AA140" si="50">ROUND(Z137*X137,2)</f>
        <v>0</v>
      </c>
      <c r="AC137" s="471" t="s">
        <v>575</v>
      </c>
      <c r="AD137" s="506" t="s">
        <v>576</v>
      </c>
      <c r="AE137" s="526">
        <v>1</v>
      </c>
      <c r="AF137" s="524" t="s">
        <v>48</v>
      </c>
      <c r="AG137" s="656"/>
      <c r="AH137" s="493">
        <f t="shared" ref="AH137:AH138" si="51">ROUND(AG137*AE137,2)</f>
        <v>0</v>
      </c>
    </row>
    <row r="138" spans="1:34" ht="25.5">
      <c r="A138" s="471" t="s">
        <v>580</v>
      </c>
      <c r="B138" s="506" t="s">
        <v>581</v>
      </c>
      <c r="C138" s="526">
        <v>1</v>
      </c>
      <c r="D138" s="524" t="s">
        <v>48</v>
      </c>
      <c r="E138" s="656"/>
      <c r="F138" s="493">
        <f t="shared" si="47"/>
        <v>0</v>
      </c>
      <c r="H138" s="476" t="s">
        <v>580</v>
      </c>
      <c r="I138" s="506" t="s">
        <v>581</v>
      </c>
      <c r="J138" s="526">
        <v>1</v>
      </c>
      <c r="K138" s="524" t="s">
        <v>48</v>
      </c>
      <c r="L138" s="656"/>
      <c r="M138" s="493">
        <f t="shared" si="48"/>
        <v>0</v>
      </c>
      <c r="O138" s="471" t="s">
        <v>582</v>
      </c>
      <c r="P138" s="506" t="s">
        <v>583</v>
      </c>
      <c r="Q138" s="526">
        <v>1</v>
      </c>
      <c r="R138" s="524" t="s">
        <v>48</v>
      </c>
      <c r="S138" s="656"/>
      <c r="T138" s="525">
        <f t="shared" si="49"/>
        <v>0</v>
      </c>
      <c r="V138" s="471" t="s">
        <v>582</v>
      </c>
      <c r="W138" s="506" t="s">
        <v>583</v>
      </c>
      <c r="X138" s="526">
        <v>1</v>
      </c>
      <c r="Y138" s="524" t="s">
        <v>48</v>
      </c>
      <c r="Z138" s="656"/>
      <c r="AA138" s="493">
        <f t="shared" si="50"/>
        <v>0</v>
      </c>
      <c r="AC138" s="471" t="s">
        <v>580</v>
      </c>
      <c r="AD138" s="506" t="s">
        <v>581</v>
      </c>
      <c r="AE138" s="526">
        <v>1</v>
      </c>
      <c r="AF138" s="524" t="s">
        <v>48</v>
      </c>
      <c r="AG138" s="656"/>
      <c r="AH138" s="493">
        <f t="shared" si="51"/>
        <v>0</v>
      </c>
    </row>
    <row r="139" spans="1:34" ht="26.25" thickBot="1">
      <c r="A139" s="482" t="s">
        <v>570</v>
      </c>
      <c r="B139" s="483" t="s">
        <v>571</v>
      </c>
      <c r="C139" s="484"/>
      <c r="D139" s="485"/>
      <c r="E139" s="484"/>
      <c r="F139" s="486">
        <f>SUM(F135:F138)</f>
        <v>4640</v>
      </c>
      <c r="H139" s="487" t="s">
        <v>570</v>
      </c>
      <c r="I139" s="483" t="s">
        <v>571</v>
      </c>
      <c r="J139" s="484"/>
      <c r="K139" s="485"/>
      <c r="L139" s="484"/>
      <c r="M139" s="486">
        <f>SUM(M135:M138)</f>
        <v>2000</v>
      </c>
      <c r="O139" s="471" t="s">
        <v>575</v>
      </c>
      <c r="P139" s="506" t="s">
        <v>576</v>
      </c>
      <c r="Q139" s="526">
        <v>1</v>
      </c>
      <c r="R139" s="524" t="s">
        <v>48</v>
      </c>
      <c r="S139" s="656"/>
      <c r="T139" s="525">
        <f t="shared" si="49"/>
        <v>0</v>
      </c>
      <c r="V139" s="471" t="s">
        <v>575</v>
      </c>
      <c r="W139" s="506" t="s">
        <v>576</v>
      </c>
      <c r="X139" s="526">
        <v>1</v>
      </c>
      <c r="Y139" s="524" t="s">
        <v>48</v>
      </c>
      <c r="Z139" s="656"/>
      <c r="AA139" s="493">
        <f t="shared" si="50"/>
        <v>0</v>
      </c>
      <c r="AC139" s="482" t="s">
        <v>570</v>
      </c>
      <c r="AD139" s="483" t="s">
        <v>571</v>
      </c>
      <c r="AE139" s="484"/>
      <c r="AF139" s="485"/>
      <c r="AG139" s="484"/>
      <c r="AH139" s="486">
        <f>SUM(AH135:AH138)</f>
        <v>5000</v>
      </c>
    </row>
    <row r="140" spans="1:34" ht="16.5" thickTop="1" thickBot="1">
      <c r="A140" s="1118" t="s">
        <v>19</v>
      </c>
      <c r="B140" s="1119" t="s">
        <v>92</v>
      </c>
      <c r="C140" s="1120"/>
      <c r="D140" s="1121"/>
      <c r="E140" s="1120"/>
      <c r="F140" s="1323">
        <f>F139</f>
        <v>4640</v>
      </c>
      <c r="H140" s="1122" t="s">
        <v>19</v>
      </c>
      <c r="I140" s="1119" t="s">
        <v>92</v>
      </c>
      <c r="J140" s="1120"/>
      <c r="K140" s="1121"/>
      <c r="L140" s="1120"/>
      <c r="M140" s="1323">
        <f>SUM(M139)</f>
        <v>2000</v>
      </c>
      <c r="O140" s="471" t="s">
        <v>580</v>
      </c>
      <c r="P140" s="506" t="s">
        <v>581</v>
      </c>
      <c r="Q140" s="526">
        <v>1</v>
      </c>
      <c r="R140" s="524" t="s">
        <v>48</v>
      </c>
      <c r="S140" s="656"/>
      <c r="T140" s="525">
        <f t="shared" si="49"/>
        <v>0</v>
      </c>
      <c r="V140" s="471" t="s">
        <v>580</v>
      </c>
      <c r="W140" s="506" t="s">
        <v>581</v>
      </c>
      <c r="X140" s="526">
        <v>1</v>
      </c>
      <c r="Y140" s="524" t="s">
        <v>48</v>
      </c>
      <c r="Z140" s="656"/>
      <c r="AA140" s="493">
        <f t="shared" si="50"/>
        <v>0</v>
      </c>
      <c r="AC140" s="1113" t="s">
        <v>19</v>
      </c>
      <c r="AD140" s="1114" t="s">
        <v>92</v>
      </c>
      <c r="AE140" s="1117"/>
      <c r="AF140" s="1116"/>
      <c r="AG140" s="1115"/>
      <c r="AH140" s="1323">
        <f>SUM(AH139)</f>
        <v>5000</v>
      </c>
    </row>
    <row r="141" spans="1:34" ht="26.25" thickBot="1">
      <c r="O141" s="482" t="s">
        <v>570</v>
      </c>
      <c r="P141" s="483" t="s">
        <v>571</v>
      </c>
      <c r="Q141" s="484"/>
      <c r="R141" s="485"/>
      <c r="S141" s="484"/>
      <c r="T141" s="486">
        <f>SUM(T135:T140)</f>
        <v>6600</v>
      </c>
      <c r="V141" s="482" t="s">
        <v>570</v>
      </c>
      <c r="W141" s="483" t="s">
        <v>571</v>
      </c>
      <c r="X141" s="488"/>
      <c r="Y141" s="485"/>
      <c r="Z141" s="484"/>
      <c r="AA141" s="486">
        <f>SUM(AA135:AA140)</f>
        <v>7920</v>
      </c>
      <c r="AC141" s="440"/>
      <c r="AD141" s="570"/>
      <c r="AE141" s="442"/>
      <c r="AF141" s="443"/>
      <c r="AG141" s="442"/>
      <c r="AH141" s="571"/>
    </row>
    <row r="142" spans="1:34" ht="16.5" thickTop="1" thickBot="1">
      <c r="A142" s="440"/>
      <c r="B142" s="570"/>
      <c r="C142" s="442"/>
      <c r="D142" s="443"/>
      <c r="E142" s="442"/>
      <c r="F142" s="571"/>
      <c r="H142" s="504"/>
      <c r="I142" s="503"/>
      <c r="J142" s="502"/>
      <c r="K142" s="502"/>
      <c r="L142" s="502"/>
      <c r="M142" s="502"/>
      <c r="O142" s="1118" t="s">
        <v>19</v>
      </c>
      <c r="P142" s="1119" t="s">
        <v>92</v>
      </c>
      <c r="Q142" s="1120"/>
      <c r="R142" s="1121"/>
      <c r="S142" s="1120"/>
      <c r="T142" s="1323">
        <f>SUM(T141)</f>
        <v>6600</v>
      </c>
      <c r="V142" s="1113" t="s">
        <v>19</v>
      </c>
      <c r="W142" s="1114" t="s">
        <v>92</v>
      </c>
      <c r="X142" s="1117"/>
      <c r="Y142" s="1116"/>
      <c r="Z142" s="1115"/>
      <c r="AA142" s="1323">
        <f>SUM(AA141)</f>
        <v>7920</v>
      </c>
      <c r="AC142" s="440"/>
      <c r="AD142" s="441"/>
      <c r="AE142" s="442"/>
      <c r="AF142" s="443"/>
      <c r="AG142" s="442"/>
      <c r="AH142" s="444"/>
    </row>
    <row r="143" spans="1:34">
      <c r="A143" s="440"/>
      <c r="B143" s="441"/>
      <c r="C143" s="442"/>
      <c r="D143" s="443"/>
      <c r="E143" s="442"/>
      <c r="F143" s="444"/>
      <c r="H143" s="504"/>
      <c r="I143" s="503"/>
      <c r="J143" s="502"/>
      <c r="K143" s="502"/>
      <c r="L143" s="502"/>
      <c r="M143" s="502"/>
      <c r="V143" s="440"/>
      <c r="W143" s="570"/>
      <c r="X143" s="448"/>
      <c r="Y143" s="443"/>
      <c r="Z143" s="442"/>
      <c r="AA143" s="571"/>
    </row>
    <row r="144" spans="1:34">
      <c r="H144" s="504"/>
      <c r="I144" s="503"/>
      <c r="J144" s="502"/>
      <c r="K144" s="502"/>
      <c r="L144" s="502"/>
      <c r="M144" s="502"/>
      <c r="V144" s="440"/>
      <c r="W144" s="441"/>
      <c r="X144" s="448"/>
      <c r="Y144" s="443"/>
      <c r="Z144" s="442"/>
      <c r="AA144" s="444"/>
    </row>
    <row r="145" spans="1:34">
      <c r="H145" s="504"/>
      <c r="I145" s="503"/>
      <c r="J145" s="502"/>
      <c r="K145" s="502"/>
      <c r="L145" s="502"/>
      <c r="M145" s="502"/>
    </row>
    <row r="146" spans="1:34">
      <c r="H146" s="572"/>
    </row>
    <row r="147" spans="1:34">
      <c r="H147" s="572"/>
    </row>
    <row r="148" spans="1:34">
      <c r="H148" s="572"/>
      <c r="O148" s="440"/>
      <c r="P148" s="570"/>
      <c r="Q148" s="442"/>
      <c r="R148" s="443"/>
      <c r="S148" s="442"/>
      <c r="T148" s="571"/>
    </row>
    <row r="149" spans="1:34">
      <c r="H149" s="504"/>
      <c r="I149" s="503"/>
      <c r="J149" s="502"/>
      <c r="K149" s="502"/>
      <c r="L149" s="502"/>
      <c r="M149" s="502"/>
      <c r="O149" s="440"/>
      <c r="P149" s="441"/>
      <c r="Q149" s="442"/>
      <c r="R149" s="443"/>
      <c r="S149" s="442"/>
      <c r="T149" s="444"/>
    </row>
    <row r="150" spans="1:34">
      <c r="H150" s="504"/>
      <c r="I150" s="503"/>
      <c r="J150" s="502"/>
      <c r="K150" s="502"/>
      <c r="L150" s="502"/>
      <c r="M150" s="502"/>
      <c r="W150" s="1333"/>
    </row>
    <row r="151" spans="1:34">
      <c r="H151" s="504"/>
      <c r="I151" s="503"/>
      <c r="J151" s="502"/>
      <c r="K151" s="502"/>
      <c r="L151" s="502"/>
      <c r="M151" s="502"/>
    </row>
    <row r="152" spans="1:34">
      <c r="H152" s="504"/>
      <c r="I152" s="503"/>
      <c r="J152" s="502"/>
      <c r="K152" s="502"/>
      <c r="L152" s="502"/>
      <c r="M152" s="502"/>
    </row>
    <row r="153" spans="1:34">
      <c r="H153" s="504"/>
      <c r="I153" s="503"/>
      <c r="J153" s="502"/>
      <c r="K153" s="502"/>
      <c r="L153" s="502"/>
      <c r="M153" s="502"/>
    </row>
    <row r="154" spans="1:34">
      <c r="H154" s="504"/>
      <c r="I154" s="503"/>
      <c r="J154" s="502"/>
      <c r="K154" s="502"/>
      <c r="L154" s="502"/>
      <c r="M154" s="502"/>
    </row>
    <row r="155" spans="1:34">
      <c r="H155" s="504"/>
      <c r="I155" s="503"/>
      <c r="J155" s="502"/>
      <c r="K155" s="502"/>
      <c r="L155" s="502"/>
      <c r="M155" s="502"/>
    </row>
    <row r="157" spans="1:34" s="1408" customFormat="1" ht="18.75" thickBot="1">
      <c r="A157" s="1395"/>
      <c r="B157" s="1396" t="s">
        <v>147</v>
      </c>
      <c r="C157" s="1397"/>
      <c r="D157" s="1398"/>
      <c r="E157" s="1399"/>
      <c r="F157" s="1400"/>
      <c r="G157" s="1401"/>
      <c r="H157" s="1402"/>
      <c r="I157" s="1403" t="s">
        <v>147</v>
      </c>
      <c r="J157" s="1404"/>
      <c r="K157" s="1405"/>
      <c r="L157" s="1404"/>
      <c r="M157" s="1406"/>
      <c r="N157" s="1401"/>
      <c r="O157" s="1407"/>
      <c r="P157" s="1403" t="s">
        <v>147</v>
      </c>
      <c r="Q157" s="1404"/>
      <c r="R157" s="1405"/>
      <c r="S157" s="1404"/>
      <c r="T157" s="1406"/>
      <c r="U157" s="1401"/>
      <c r="V157" s="1407"/>
      <c r="W157" s="1403" t="s">
        <v>147</v>
      </c>
      <c r="X157" s="1404"/>
      <c r="Y157" s="1405"/>
      <c r="Z157" s="1404"/>
      <c r="AA157" s="1406"/>
      <c r="AB157" s="1401"/>
      <c r="AC157" s="1407"/>
      <c r="AD157" s="1403" t="s">
        <v>147</v>
      </c>
      <c r="AE157" s="1404"/>
      <c r="AF157" s="1405"/>
      <c r="AG157" s="1404"/>
      <c r="AH157" s="1406"/>
    </row>
    <row r="158" spans="1:34" ht="27" thickTop="1" thickBot="1">
      <c r="A158" s="1392" t="s">
        <v>216</v>
      </c>
      <c r="B158" s="1208" t="s">
        <v>584</v>
      </c>
      <c r="C158" s="1208"/>
      <c r="D158" s="1208"/>
      <c r="E158" s="1352"/>
      <c r="F158" s="1208"/>
      <c r="H158" s="1393" t="s">
        <v>217</v>
      </c>
      <c r="I158" s="1208" t="s">
        <v>585</v>
      </c>
      <c r="J158" s="1208"/>
      <c r="K158" s="1208"/>
      <c r="L158" s="1208"/>
      <c r="M158" s="1208"/>
      <c r="O158" s="1392" t="s">
        <v>218</v>
      </c>
      <c r="P158" s="1208" t="s">
        <v>586</v>
      </c>
      <c r="Q158" s="1208"/>
      <c r="R158" s="1208"/>
      <c r="S158" s="1208"/>
      <c r="T158" s="1208"/>
      <c r="V158" s="449" t="s">
        <v>219</v>
      </c>
      <c r="W158" s="1208" t="s">
        <v>587</v>
      </c>
      <c r="X158" s="1208"/>
      <c r="Y158" s="1208"/>
      <c r="Z158" s="1208"/>
      <c r="AA158" s="1208"/>
      <c r="AC158" s="449" t="s">
        <v>220</v>
      </c>
      <c r="AD158" s="1208" t="s">
        <v>588</v>
      </c>
      <c r="AE158" s="1208"/>
      <c r="AF158" s="1208"/>
      <c r="AG158" s="1208"/>
      <c r="AH158" s="1208"/>
    </row>
    <row r="159" spans="1:34" ht="13.5" thickTop="1">
      <c r="A159" s="440"/>
      <c r="B159" s="575"/>
      <c r="C159" s="576"/>
      <c r="D159" s="577"/>
      <c r="E159" s="576"/>
      <c r="F159" s="578"/>
      <c r="H159" s="574"/>
      <c r="I159" s="575"/>
      <c r="J159" s="576"/>
      <c r="K159" s="577"/>
      <c r="L159" s="576"/>
      <c r="M159" s="578"/>
      <c r="O159" s="440"/>
      <c r="P159" s="575"/>
      <c r="Q159" s="576"/>
      <c r="R159" s="577"/>
      <c r="S159" s="576"/>
      <c r="T159" s="578"/>
      <c r="V159" s="440"/>
      <c r="W159" s="575"/>
      <c r="X159" s="579"/>
      <c r="Y159" s="577"/>
      <c r="Z159" s="576"/>
      <c r="AA159" s="578"/>
      <c r="AC159" s="440"/>
      <c r="AD159" s="575"/>
      <c r="AE159" s="576"/>
      <c r="AF159" s="577"/>
      <c r="AG159" s="576"/>
      <c r="AH159" s="444"/>
    </row>
    <row r="160" spans="1:34">
      <c r="A160" s="580" t="s">
        <v>589</v>
      </c>
      <c r="B160" s="581" t="s">
        <v>5</v>
      </c>
      <c r="C160" s="582"/>
      <c r="D160" s="583"/>
      <c r="E160" s="582"/>
      <c r="F160" s="584">
        <f>F17</f>
        <v>0</v>
      </c>
      <c r="H160" s="585" t="s">
        <v>589</v>
      </c>
      <c r="I160" s="581" t="s">
        <v>5</v>
      </c>
      <c r="J160" s="582"/>
      <c r="K160" s="583"/>
      <c r="L160" s="582"/>
      <c r="M160" s="584">
        <f>M17</f>
        <v>0</v>
      </c>
      <c r="O160" s="580" t="s">
        <v>589</v>
      </c>
      <c r="P160" s="581" t="s">
        <v>5</v>
      </c>
      <c r="Q160" s="582"/>
      <c r="R160" s="583"/>
      <c r="S160" s="582"/>
      <c r="T160" s="584">
        <f>T18</f>
        <v>0</v>
      </c>
      <c r="V160" s="580" t="s">
        <v>589</v>
      </c>
      <c r="W160" s="581" t="s">
        <v>5</v>
      </c>
      <c r="X160" s="586"/>
      <c r="Y160" s="583"/>
      <c r="Z160" s="582"/>
      <c r="AA160" s="584">
        <f>SUM(AA18)</f>
        <v>0</v>
      </c>
      <c r="AC160" s="580" t="s">
        <v>589</v>
      </c>
      <c r="AD160" s="581" t="s">
        <v>5</v>
      </c>
      <c r="AE160" s="582"/>
      <c r="AF160" s="583"/>
      <c r="AG160" s="582"/>
      <c r="AH160" s="584">
        <f>AH17</f>
        <v>0</v>
      </c>
    </row>
    <row r="161" spans="1:34">
      <c r="A161" s="580" t="s">
        <v>590</v>
      </c>
      <c r="B161" s="441" t="s">
        <v>336</v>
      </c>
      <c r="C161" s="442"/>
      <c r="D161" s="443"/>
      <c r="E161" s="442"/>
      <c r="F161" s="444">
        <f>F40</f>
        <v>0</v>
      </c>
      <c r="H161" s="585" t="s">
        <v>590</v>
      </c>
      <c r="I161" s="441" t="s">
        <v>336</v>
      </c>
      <c r="J161" s="442"/>
      <c r="K161" s="443"/>
      <c r="L161" s="442"/>
      <c r="M161" s="444">
        <f>M45</f>
        <v>190</v>
      </c>
      <c r="O161" s="580" t="s">
        <v>590</v>
      </c>
      <c r="P161" s="441" t="s">
        <v>336</v>
      </c>
      <c r="Q161" s="442"/>
      <c r="R161" s="443"/>
      <c r="S161" s="442"/>
      <c r="T161" s="444">
        <f>T52</f>
        <v>0</v>
      </c>
      <c r="V161" s="580" t="s">
        <v>590</v>
      </c>
      <c r="W161" s="441" t="s">
        <v>336</v>
      </c>
      <c r="X161" s="448"/>
      <c r="Y161" s="443"/>
      <c r="Z161" s="442"/>
      <c r="AA161" s="444">
        <f>AA54</f>
        <v>0</v>
      </c>
      <c r="AC161" s="580" t="s">
        <v>590</v>
      </c>
      <c r="AD161" s="441" t="s">
        <v>336</v>
      </c>
      <c r="AE161" s="442"/>
      <c r="AF161" s="443"/>
      <c r="AG161" s="442"/>
      <c r="AH161" s="444">
        <f>AH45</f>
        <v>0</v>
      </c>
    </row>
    <row r="162" spans="1:34">
      <c r="A162" s="580" t="s">
        <v>591</v>
      </c>
      <c r="B162" s="441" t="s">
        <v>17</v>
      </c>
      <c r="C162" s="442"/>
      <c r="D162" s="443"/>
      <c r="E162" s="442"/>
      <c r="F162" s="444">
        <f>SUM(F72)</f>
        <v>0</v>
      </c>
      <c r="H162" s="585" t="s">
        <v>591</v>
      </c>
      <c r="I162" s="441" t="s">
        <v>17</v>
      </c>
      <c r="J162" s="442"/>
      <c r="K162" s="443"/>
      <c r="L162" s="442"/>
      <c r="M162" s="444">
        <f>M66</f>
        <v>0</v>
      </c>
      <c r="O162" s="580" t="s">
        <v>591</v>
      </c>
      <c r="P162" s="441" t="s">
        <v>17</v>
      </c>
      <c r="Q162" s="442"/>
      <c r="R162" s="443"/>
      <c r="S162" s="442"/>
      <c r="T162" s="444">
        <f>T76</f>
        <v>0</v>
      </c>
      <c r="V162" s="580" t="s">
        <v>592</v>
      </c>
      <c r="W162" s="441" t="s">
        <v>23</v>
      </c>
      <c r="X162" s="448"/>
      <c r="Y162" s="443"/>
      <c r="Z162" s="442"/>
      <c r="AA162" s="444">
        <f>AA60</f>
        <v>0</v>
      </c>
      <c r="AC162" s="580"/>
      <c r="AD162" s="441"/>
      <c r="AE162" s="442"/>
      <c r="AF162" s="443"/>
      <c r="AG162" s="442"/>
      <c r="AH162" s="444"/>
    </row>
    <row r="163" spans="1:34">
      <c r="A163" s="580" t="s">
        <v>593</v>
      </c>
      <c r="B163" s="587" t="s">
        <v>251</v>
      </c>
      <c r="C163" s="588"/>
      <c r="D163" s="589"/>
      <c r="E163" s="588"/>
      <c r="F163" s="590">
        <f>SUM(F109)</f>
        <v>0</v>
      </c>
      <c r="H163" s="585" t="s">
        <v>593</v>
      </c>
      <c r="I163" s="587" t="s">
        <v>251</v>
      </c>
      <c r="J163" s="588"/>
      <c r="K163" s="589"/>
      <c r="L163" s="588"/>
      <c r="M163" s="590">
        <f>M91</f>
        <v>0</v>
      </c>
      <c r="O163" s="580" t="s">
        <v>593</v>
      </c>
      <c r="P163" s="587" t="s">
        <v>251</v>
      </c>
      <c r="Q163" s="588"/>
      <c r="R163" s="589"/>
      <c r="S163" s="588"/>
      <c r="T163" s="590">
        <f>T125</f>
        <v>0</v>
      </c>
      <c r="V163" s="580" t="s">
        <v>591</v>
      </c>
      <c r="W163" s="441" t="s">
        <v>17</v>
      </c>
      <c r="X163" s="448"/>
      <c r="Y163" s="443"/>
      <c r="Z163" s="442"/>
      <c r="AA163" s="444">
        <f>SUM(AA72)</f>
        <v>0</v>
      </c>
      <c r="AC163" s="580" t="s">
        <v>591</v>
      </c>
      <c r="AD163" s="441" t="s">
        <v>17</v>
      </c>
      <c r="AE163" s="442"/>
      <c r="AF163" s="443"/>
      <c r="AG163" s="442"/>
      <c r="AH163" s="444">
        <f>AH73</f>
        <v>0</v>
      </c>
    </row>
    <row r="164" spans="1:34">
      <c r="A164" s="580" t="s">
        <v>594</v>
      </c>
      <c r="B164" s="587" t="s">
        <v>28</v>
      </c>
      <c r="C164" s="588"/>
      <c r="D164" s="589"/>
      <c r="E164" s="588"/>
      <c r="F164" s="590">
        <f>F131</f>
        <v>0</v>
      </c>
      <c r="H164" s="591" t="s">
        <v>595</v>
      </c>
      <c r="I164" s="592" t="s">
        <v>92</v>
      </c>
      <c r="J164" s="593"/>
      <c r="K164" s="594"/>
      <c r="L164" s="593"/>
      <c r="M164" s="595">
        <f>M140</f>
        <v>2000</v>
      </c>
      <c r="O164" s="596" t="s">
        <v>595</v>
      </c>
      <c r="P164" s="592" t="s">
        <v>92</v>
      </c>
      <c r="Q164" s="593"/>
      <c r="R164" s="594"/>
      <c r="S164" s="593"/>
      <c r="T164" s="595">
        <f>T142</f>
        <v>6600</v>
      </c>
      <c r="V164" s="580" t="s">
        <v>593</v>
      </c>
      <c r="W164" s="587" t="s">
        <v>251</v>
      </c>
      <c r="X164" s="597"/>
      <c r="Y164" s="589"/>
      <c r="Z164" s="588"/>
      <c r="AA164" s="590">
        <f>AA124</f>
        <v>0</v>
      </c>
      <c r="AC164" s="580" t="s">
        <v>593</v>
      </c>
      <c r="AD164" s="587" t="s">
        <v>251</v>
      </c>
      <c r="AE164" s="588"/>
      <c r="AF164" s="589"/>
      <c r="AG164" s="588"/>
      <c r="AH164" s="590">
        <f>AH110</f>
        <v>0</v>
      </c>
    </row>
    <row r="165" spans="1:34">
      <c r="A165" s="596" t="s">
        <v>595</v>
      </c>
      <c r="B165" s="592" t="s">
        <v>92</v>
      </c>
      <c r="C165" s="593"/>
      <c r="D165" s="594"/>
      <c r="E165" s="593"/>
      <c r="F165" s="595">
        <f>F140</f>
        <v>4640</v>
      </c>
      <c r="H165" s="574"/>
      <c r="I165" s="598" t="s">
        <v>22</v>
      </c>
      <c r="J165" s="599"/>
      <c r="K165" s="600"/>
      <c r="L165" s="599"/>
      <c r="M165" s="601">
        <f>SUM(M160:M164)</f>
        <v>2190</v>
      </c>
      <c r="O165" s="440"/>
      <c r="P165" s="598" t="s">
        <v>22</v>
      </c>
      <c r="Q165" s="599"/>
      <c r="R165" s="600"/>
      <c r="S165" s="599"/>
      <c r="T165" s="601">
        <f>SUM(T160:T164)</f>
        <v>6600</v>
      </c>
      <c r="V165" s="580" t="s">
        <v>594</v>
      </c>
      <c r="W165" s="587" t="s">
        <v>28</v>
      </c>
      <c r="X165" s="597"/>
      <c r="Y165" s="589"/>
      <c r="Z165" s="588"/>
      <c r="AA165" s="590">
        <f>AA131</f>
        <v>0</v>
      </c>
      <c r="AC165" s="596" t="s">
        <v>595</v>
      </c>
      <c r="AD165" s="592" t="s">
        <v>92</v>
      </c>
      <c r="AE165" s="593"/>
      <c r="AF165" s="594"/>
      <c r="AG165" s="593"/>
      <c r="AH165" s="595">
        <f>AH140</f>
        <v>5000</v>
      </c>
    </row>
    <row r="166" spans="1:34">
      <c r="A166" s="440"/>
      <c r="B166" s="598" t="s">
        <v>22</v>
      </c>
      <c r="C166" s="599"/>
      <c r="D166" s="600"/>
      <c r="E166" s="599"/>
      <c r="F166" s="601">
        <f>SUM(F160:F165)</f>
        <v>4640</v>
      </c>
      <c r="H166" s="574"/>
      <c r="I166" s="587"/>
      <c r="J166" s="599"/>
      <c r="K166" s="600"/>
      <c r="L166" s="599"/>
      <c r="M166" s="601"/>
      <c r="O166" s="440"/>
      <c r="P166" s="587"/>
      <c r="Q166" s="599"/>
      <c r="R166" s="600"/>
      <c r="S166" s="599"/>
      <c r="T166" s="601"/>
      <c r="V166" s="596" t="s">
        <v>595</v>
      </c>
      <c r="W166" s="592" t="s">
        <v>92</v>
      </c>
      <c r="X166" s="602"/>
      <c r="Y166" s="594"/>
      <c r="Z166" s="593"/>
      <c r="AA166" s="595">
        <f>AA142</f>
        <v>7920</v>
      </c>
      <c r="AC166" s="440"/>
      <c r="AD166" s="598" t="s">
        <v>22</v>
      </c>
      <c r="AE166" s="599"/>
      <c r="AF166" s="600"/>
      <c r="AG166" s="599"/>
      <c r="AH166" s="601">
        <f>SUM(AH160:AH165)</f>
        <v>5000</v>
      </c>
    </row>
    <row r="167" spans="1:34">
      <c r="A167" s="440"/>
      <c r="B167" s="587"/>
      <c r="C167" s="599"/>
      <c r="D167" s="600"/>
      <c r="E167" s="599"/>
      <c r="F167" s="601"/>
      <c r="O167" s="440"/>
      <c r="V167" s="440"/>
      <c r="W167" s="598" t="s">
        <v>22</v>
      </c>
      <c r="X167" s="603"/>
      <c r="Y167" s="600"/>
      <c r="Z167" s="599"/>
      <c r="AA167" s="601">
        <f>SUM(AA160:AA166)</f>
        <v>7920</v>
      </c>
      <c r="AC167" s="440"/>
      <c r="AD167" s="587"/>
      <c r="AE167" s="599"/>
      <c r="AF167" s="600"/>
      <c r="AG167" s="599"/>
      <c r="AH167" s="601"/>
    </row>
    <row r="168" spans="1:34">
      <c r="A168" s="440"/>
      <c r="B168" s="587"/>
      <c r="C168" s="599"/>
      <c r="D168" s="600"/>
      <c r="E168" s="599"/>
      <c r="F168" s="601"/>
      <c r="O168" s="440"/>
      <c r="V168" s="440"/>
      <c r="W168" s="598"/>
      <c r="X168" s="603"/>
      <c r="Y168" s="600"/>
      <c r="Z168" s="599"/>
      <c r="AA168" s="601"/>
      <c r="AC168" s="440"/>
      <c r="AD168" s="587"/>
      <c r="AE168" s="599"/>
      <c r="AF168" s="600"/>
      <c r="AG168" s="599"/>
      <c r="AH168" s="601"/>
    </row>
    <row r="169" spans="1:34" s="502" customFormat="1">
      <c r="A169" s="573"/>
      <c r="B169" s="1213" t="s">
        <v>596</v>
      </c>
      <c r="C169" s="1214"/>
      <c r="D169" s="1215"/>
      <c r="E169" s="1214"/>
      <c r="F169" s="1391">
        <f>F166</f>
        <v>4640</v>
      </c>
      <c r="G169" s="1216"/>
      <c r="H169" s="1217"/>
      <c r="I169" s="1213" t="s">
        <v>596</v>
      </c>
      <c r="J169" s="1214"/>
      <c r="K169" s="1215"/>
      <c r="L169" s="1214"/>
      <c r="M169" s="1391">
        <f>M165</f>
        <v>2190</v>
      </c>
      <c r="N169" s="1216"/>
      <c r="O169" s="1212"/>
      <c r="P169" s="1213" t="s">
        <v>596</v>
      </c>
      <c r="Q169" s="1214"/>
      <c r="R169" s="1215"/>
      <c r="S169" s="1214"/>
      <c r="T169" s="1211">
        <f>T165</f>
        <v>6600</v>
      </c>
      <c r="U169" s="1216"/>
      <c r="V169" s="1212"/>
      <c r="W169" s="1213" t="s">
        <v>596</v>
      </c>
      <c r="X169" s="1218"/>
      <c r="Y169" s="1215"/>
      <c r="Z169" s="1214"/>
      <c r="AA169" s="1211">
        <f>AA167</f>
        <v>7920</v>
      </c>
      <c r="AB169" s="1216"/>
      <c r="AC169" s="1212"/>
      <c r="AD169" s="1213" t="s">
        <v>596</v>
      </c>
      <c r="AE169" s="1214"/>
      <c r="AF169" s="1215"/>
      <c r="AG169" s="1214"/>
      <c r="AH169" s="1211">
        <f>AH166</f>
        <v>5000</v>
      </c>
    </row>
    <row r="170" spans="1:34" ht="13.5" thickBot="1">
      <c r="A170" s="440"/>
      <c r="B170" s="598" t="s">
        <v>146</v>
      </c>
      <c r="C170" s="599"/>
      <c r="D170" s="600"/>
      <c r="E170" s="599"/>
      <c r="F170" s="601">
        <f>F169*0.22</f>
        <v>1020.8</v>
      </c>
      <c r="I170" s="598" t="s">
        <v>146</v>
      </c>
      <c r="J170" s="599"/>
      <c r="K170" s="600"/>
      <c r="L170" s="599"/>
      <c r="M170" s="601">
        <f>M169*0.22</f>
        <v>481.8</v>
      </c>
      <c r="O170" s="440"/>
      <c r="P170" s="598" t="s">
        <v>146</v>
      </c>
      <c r="Q170" s="599"/>
      <c r="R170" s="600"/>
      <c r="S170" s="599"/>
      <c r="T170" s="601">
        <f>T169*0.22</f>
        <v>1452</v>
      </c>
      <c r="V170" s="440"/>
      <c r="W170" s="598" t="s">
        <v>146</v>
      </c>
      <c r="X170" s="603"/>
      <c r="Y170" s="600"/>
      <c r="Z170" s="599"/>
      <c r="AA170" s="601">
        <f>AA169*0.22</f>
        <v>1742.4</v>
      </c>
      <c r="AC170" s="440"/>
      <c r="AD170" s="598" t="s">
        <v>146</v>
      </c>
      <c r="AE170" s="599"/>
      <c r="AF170" s="600"/>
      <c r="AG170" s="599"/>
      <c r="AH170" s="601">
        <f>AH169*0.22</f>
        <v>1100</v>
      </c>
    </row>
    <row r="171" spans="1:34" ht="14.25" thickTop="1" thickBot="1">
      <c r="A171" s="440"/>
      <c r="B171" s="604" t="s">
        <v>105</v>
      </c>
      <c r="C171" s="605"/>
      <c r="D171" s="606"/>
      <c r="E171" s="605"/>
      <c r="F171" s="607">
        <f>F169+F170</f>
        <v>5660.8</v>
      </c>
      <c r="I171" s="604" t="s">
        <v>105</v>
      </c>
      <c r="J171" s="605"/>
      <c r="K171" s="606"/>
      <c r="L171" s="605"/>
      <c r="M171" s="607">
        <f>M169+M170</f>
        <v>2671.8</v>
      </c>
      <c r="P171" s="604" t="s">
        <v>105</v>
      </c>
      <c r="Q171" s="605"/>
      <c r="R171" s="606"/>
      <c r="S171" s="605"/>
      <c r="T171" s="607">
        <f>T169+T170</f>
        <v>8052</v>
      </c>
      <c r="V171" s="440"/>
      <c r="W171" s="604" t="s">
        <v>105</v>
      </c>
      <c r="X171" s="608"/>
      <c r="Y171" s="606"/>
      <c r="Z171" s="605"/>
      <c r="AA171" s="607">
        <f>AA169+AA170</f>
        <v>9662.4</v>
      </c>
      <c r="AC171" s="440"/>
      <c r="AD171" s="604" t="s">
        <v>105</v>
      </c>
      <c r="AE171" s="605"/>
      <c r="AF171" s="606"/>
      <c r="AG171" s="605"/>
      <c r="AH171" s="607">
        <f>AH169+AH170</f>
        <v>6100</v>
      </c>
    </row>
    <row r="172" spans="1:34" ht="13.5" thickTop="1">
      <c r="V172" s="440"/>
      <c r="AC172" s="440"/>
      <c r="AD172" s="441"/>
      <c r="AE172" s="609"/>
      <c r="AF172" s="610"/>
      <c r="AG172" s="609"/>
      <c r="AH172" s="611"/>
    </row>
    <row r="173" spans="1:34" ht="13.5" thickBot="1">
      <c r="V173" s="440"/>
      <c r="W173" s="598"/>
      <c r="X173" s="603"/>
      <c r="Y173" s="600"/>
      <c r="Z173" s="599"/>
      <c r="AA173" s="601"/>
      <c r="AC173" s="440"/>
      <c r="AD173" s="441"/>
      <c r="AE173" s="609"/>
      <c r="AF173" s="610"/>
      <c r="AG173" s="609"/>
      <c r="AH173" s="611"/>
    </row>
    <row r="174" spans="1:34" ht="20.100000000000001" customHeight="1">
      <c r="B174" s="2051" t="s">
        <v>602</v>
      </c>
      <c r="C174" s="2052"/>
      <c r="D174" s="2052"/>
      <c r="E174" s="2052"/>
      <c r="F174" s="2052"/>
      <c r="G174" s="2053"/>
      <c r="V174" s="440"/>
      <c r="W174" s="598"/>
      <c r="X174" s="603"/>
      <c r="Y174" s="600"/>
      <c r="Z174" s="599"/>
      <c r="AA174" s="601"/>
      <c r="AC174" s="440"/>
      <c r="AD174" s="441"/>
      <c r="AE174" s="609"/>
      <c r="AF174" s="610"/>
      <c r="AG174" s="609"/>
      <c r="AH174" s="611"/>
    </row>
    <row r="175" spans="1:34" ht="20.100000000000001" customHeight="1">
      <c r="B175" s="2054"/>
      <c r="C175" s="2055"/>
      <c r="D175" s="2055"/>
      <c r="E175" s="2055"/>
      <c r="F175" s="2055"/>
      <c r="G175" s="2056"/>
      <c r="V175" s="440"/>
      <c r="W175" s="1321" t="s">
        <v>875</v>
      </c>
      <c r="X175" s="603"/>
      <c r="Y175" s="600"/>
      <c r="Z175" s="599"/>
      <c r="AA175" s="601"/>
      <c r="AC175" s="440"/>
      <c r="AD175" s="441"/>
      <c r="AE175" s="609"/>
      <c r="AF175" s="610"/>
      <c r="AG175" s="609"/>
      <c r="AH175" s="611"/>
    </row>
    <row r="176" spans="1:34" ht="20.100000000000001" customHeight="1" thickBot="1">
      <c r="B176" s="2057"/>
      <c r="C176" s="2058"/>
      <c r="D176" s="2058"/>
      <c r="E176" s="2058"/>
      <c r="F176" s="2058"/>
      <c r="G176" s="2059"/>
      <c r="K176" s="445" t="s">
        <v>143</v>
      </c>
      <c r="W176" s="1322">
        <f>F169+M169+AA169+AH169+T169</f>
        <v>26350</v>
      </c>
      <c r="AC176" s="440"/>
      <c r="AD176" s="441"/>
      <c r="AE176" s="609"/>
      <c r="AF176" s="610"/>
      <c r="AG176" s="609"/>
      <c r="AH176" s="611"/>
    </row>
    <row r="177" spans="2:34">
      <c r="AC177" s="440"/>
      <c r="AD177" s="441"/>
      <c r="AE177" s="609"/>
      <c r="AF177" s="610"/>
      <c r="AG177" s="609"/>
      <c r="AH177" s="611"/>
    </row>
    <row r="178" spans="2:34" ht="13.5" thickBot="1">
      <c r="B178" s="2113"/>
      <c r="C178" s="2113"/>
      <c r="D178" s="2113"/>
      <c r="E178" s="2113"/>
      <c r="F178" s="2113"/>
      <c r="I178" s="2113"/>
      <c r="J178" s="2113"/>
      <c r="K178" s="2113"/>
      <c r="L178" s="2113"/>
      <c r="M178" s="2113"/>
      <c r="P178" s="2113"/>
      <c r="Q178" s="2113"/>
      <c r="R178" s="2113"/>
      <c r="S178" s="2113"/>
      <c r="T178" s="2113"/>
      <c r="V178" s="603"/>
      <c r="W178" s="2113"/>
      <c r="X178" s="2113"/>
      <c r="Y178" s="2113"/>
      <c r="Z178" s="2113"/>
      <c r="AA178" s="2113"/>
      <c r="AD178" s="2113"/>
      <c r="AE178" s="2113"/>
      <c r="AF178" s="2113"/>
      <c r="AG178" s="2113"/>
      <c r="AH178" s="2113"/>
    </row>
    <row r="179" spans="2:34" ht="20.100000000000001" customHeight="1">
      <c r="B179" s="2042" t="s">
        <v>306</v>
      </c>
      <c r="C179" s="2043"/>
      <c r="D179" s="2043"/>
      <c r="E179" s="2043"/>
      <c r="F179" s="2043"/>
      <c r="G179" s="2044"/>
      <c r="AC179" s="440"/>
      <c r="AD179" s="441"/>
      <c r="AE179" s="609"/>
      <c r="AF179" s="610"/>
      <c r="AG179" s="609"/>
      <c r="AH179" s="611"/>
    </row>
    <row r="180" spans="2:34" ht="20.100000000000001" customHeight="1">
      <c r="B180" s="2045"/>
      <c r="C180" s="2046"/>
      <c r="D180" s="2046"/>
      <c r="E180" s="2046"/>
      <c r="F180" s="2046"/>
      <c r="G180" s="2047"/>
      <c r="AC180" s="440"/>
      <c r="AD180" s="441"/>
      <c r="AE180" s="609"/>
      <c r="AF180" s="610"/>
      <c r="AG180" s="609"/>
      <c r="AH180" s="611"/>
    </row>
    <row r="181" spans="2:34" ht="20.100000000000001" customHeight="1" thickBot="1">
      <c r="B181" s="2048"/>
      <c r="C181" s="2049"/>
      <c r="D181" s="2049"/>
      <c r="E181" s="2049"/>
      <c r="F181" s="2049"/>
      <c r="G181" s="2050"/>
      <c r="AC181" s="440"/>
      <c r="AD181" s="441"/>
      <c r="AE181" s="609"/>
      <c r="AF181" s="610"/>
      <c r="AG181" s="609"/>
      <c r="AH181" s="611"/>
    </row>
    <row r="182" spans="2:34">
      <c r="AC182" s="440"/>
      <c r="AD182" s="441"/>
      <c r="AE182" s="609"/>
      <c r="AF182" s="610"/>
      <c r="AG182" s="609"/>
      <c r="AH182" s="611"/>
    </row>
    <row r="183" spans="2:34">
      <c r="AC183" s="440"/>
      <c r="AD183" s="441"/>
      <c r="AE183" s="609"/>
      <c r="AF183" s="610"/>
      <c r="AG183" s="609"/>
      <c r="AH183" s="611"/>
    </row>
    <row r="184" spans="2:34">
      <c r="AC184" s="440"/>
      <c r="AD184" s="441"/>
      <c r="AE184" s="609"/>
      <c r="AF184" s="610"/>
      <c r="AG184" s="609"/>
      <c r="AH184" s="611"/>
    </row>
    <row r="185" spans="2:34">
      <c r="AC185" s="440"/>
      <c r="AD185" s="441"/>
      <c r="AE185" s="609"/>
      <c r="AF185" s="610"/>
      <c r="AG185" s="609"/>
      <c r="AH185" s="611"/>
    </row>
    <row r="186" spans="2:34">
      <c r="AC186" s="440"/>
      <c r="AD186" s="441"/>
      <c r="AE186" s="609"/>
      <c r="AF186" s="610"/>
      <c r="AG186" s="609"/>
      <c r="AH186" s="611"/>
    </row>
    <row r="187" spans="2:34">
      <c r="AC187" s="440"/>
      <c r="AD187" s="441"/>
      <c r="AE187" s="609"/>
      <c r="AF187" s="610"/>
      <c r="AG187" s="609"/>
      <c r="AH187" s="611"/>
    </row>
    <row r="188" spans="2:34">
      <c r="AC188" s="440"/>
      <c r="AD188" s="441"/>
      <c r="AE188" s="609"/>
      <c r="AF188" s="610"/>
      <c r="AG188" s="609"/>
      <c r="AH188" s="611"/>
    </row>
    <row r="189" spans="2:34">
      <c r="AC189" s="440"/>
      <c r="AD189" s="441"/>
      <c r="AE189" s="609"/>
      <c r="AF189" s="610"/>
      <c r="AG189" s="609"/>
      <c r="AH189" s="611"/>
    </row>
    <row r="190" spans="2:34">
      <c r="AC190" s="440"/>
      <c r="AD190" s="441"/>
      <c r="AE190" s="609"/>
      <c r="AF190" s="610"/>
      <c r="AG190" s="609"/>
      <c r="AH190" s="611"/>
    </row>
    <row r="191" spans="2:34">
      <c r="AC191" s="440"/>
      <c r="AD191" s="441"/>
      <c r="AE191" s="609"/>
      <c r="AF191" s="610"/>
      <c r="AG191" s="609"/>
      <c r="AH191" s="611"/>
    </row>
    <row r="192" spans="2:34">
      <c r="AC192" s="440"/>
      <c r="AD192" s="441"/>
      <c r="AE192" s="609"/>
      <c r="AF192" s="610"/>
      <c r="AG192" s="609"/>
      <c r="AH192" s="611"/>
    </row>
    <row r="193" spans="29:34">
      <c r="AC193" s="440"/>
      <c r="AD193" s="441"/>
      <c r="AE193" s="609"/>
      <c r="AF193" s="610"/>
      <c r="AG193" s="609"/>
      <c r="AH193" s="611"/>
    </row>
  </sheetData>
  <sheetProtection password="C676" sheet="1" objects="1" scenarios="1"/>
  <mergeCells count="17">
    <mergeCell ref="B179:G181"/>
    <mergeCell ref="B174:G176"/>
    <mergeCell ref="B3:F3"/>
    <mergeCell ref="I3:M3"/>
    <mergeCell ref="P3:T3"/>
    <mergeCell ref="B178:F178"/>
    <mergeCell ref="I178:M178"/>
    <mergeCell ref="P178:T178"/>
    <mergeCell ref="W178:AA178"/>
    <mergeCell ref="AD178:AH178"/>
    <mergeCell ref="W3:AA3"/>
    <mergeCell ref="AD3:AH3"/>
    <mergeCell ref="B2:F2"/>
    <mergeCell ref="I2:M2"/>
    <mergeCell ref="P2:T2"/>
    <mergeCell ref="W2:AA2"/>
    <mergeCell ref="AD2:AH2"/>
  </mergeCells>
  <pageMargins left="0.7" right="0.7" top="0.75" bottom="0.75" header="0.3" footer="0.3"/>
  <pageSetup paperSize="9" orientation="portrait" r:id="rId1"/>
  <headerFooter>
    <oddHeader>&amp;L&amp;K00-022R3-687/7207 Dole-Ponikva-Loče
&amp;R&amp;A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12</vt:i4>
      </vt:variant>
    </vt:vector>
  </HeadingPairs>
  <TitlesOfParts>
    <vt:vector size="26" baseType="lpstr">
      <vt:lpstr>naslovna stran</vt:lpstr>
      <vt:lpstr>rekapitulacija</vt:lpstr>
      <vt:lpstr>cesta III 6,140-7,800</vt:lpstr>
      <vt:lpstr>priključki III 6,140-7,800</vt:lpstr>
      <vt:lpstr>cesta IV 7,800-8,500</vt:lpstr>
      <vt:lpstr>priključki IV 7,800-8,500</vt:lpstr>
      <vt:lpstr>Kmetov potok</vt:lpstr>
      <vt:lpstr>prepusti</vt:lpstr>
      <vt:lpstr>objekti-OZ-PO</vt:lpstr>
      <vt:lpstr>rekapit vseh objektov</vt:lpstr>
      <vt:lpstr>javni vodovod</vt:lpstr>
      <vt:lpstr>TK3-ogrož</vt:lpstr>
      <vt:lpstr>TK4-ogrož</vt:lpstr>
      <vt:lpstr>rekapitulacija TK</vt:lpstr>
      <vt:lpstr>'cesta III 6,140-7,800'!Področje_tiskanja</vt:lpstr>
      <vt:lpstr>'cesta IV 7,800-8,500'!Področje_tiskanja</vt:lpstr>
      <vt:lpstr>'priključki III 6,140-7,800'!Področje_tiskanja</vt:lpstr>
      <vt:lpstr>'priključki IV 7,800-8,500'!Področje_tiskanja</vt:lpstr>
      <vt:lpstr>su_montdela</vt:lpstr>
      <vt:lpstr>SU_NABAVAMAT</vt:lpstr>
      <vt:lpstr>su_PREDDELA</vt:lpstr>
      <vt:lpstr>SU_ZEMDELA</vt:lpstr>
      <vt:lpstr>'cesta III 6,140-7,800'!Tiskanje_naslovov</vt:lpstr>
      <vt:lpstr>'cesta IV 7,800-8,500'!Tiskanje_naslovov</vt:lpstr>
      <vt:lpstr>'priključki III 6,140-7,800'!Tiskanje_naslovov</vt:lpstr>
      <vt:lpstr>'priključki IV 7,800-8,500'!Tiskanje_naslovov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 Senk</dc:creator>
  <cp:lastModifiedBy>ninaf</cp:lastModifiedBy>
  <cp:lastPrinted>2021-01-28T08:40:15Z</cp:lastPrinted>
  <dcterms:created xsi:type="dcterms:W3CDTF">1999-05-18T09:15:14Z</dcterms:created>
  <dcterms:modified xsi:type="dcterms:W3CDTF">2021-03-16T09:28:06Z</dcterms:modified>
</cp:coreProperties>
</file>